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essexcountycouncil.sharepoint.com/sites/SELEPBoardReports/Shared Documents/General/Strategic Board/2024-03-22 Strategic Board/SELEP Strategic Board Appendices March 2024/"/>
    </mc:Choice>
  </mc:AlternateContent>
  <xr:revisionPtr revIDLastSave="232" documentId="8_{9399150B-59D5-42E4-A547-C3DF41BE7405}" xr6:coauthVersionLast="47" xr6:coauthVersionMax="47" xr10:uidLastSave="{6515B5CE-1693-4632-AD8E-55B93735811D}"/>
  <workbookProtection workbookAlgorithmName="SHA-512" workbookHashValue="ZF9RpLM+xoZ0IkD3qiQ3/WOtaupaz7pP9E2b5tU5eM96aOpwL9yKfCeP7CSmGqOatqguQ+MQ2rUjHoj7Ce8nqQ==" workbookSaltValue="c6n1L85QUYuJ/k86ZWfW1Q==" workbookSpinCount="100000" lockStructure="1"/>
  <bookViews>
    <workbookView xWindow="-110" yWindow="-110" windowWidth="19420" windowHeight="10420" xr2:uid="{1E51446E-9F1D-417D-9583-1AD827861507}"/>
  </bookViews>
  <sheets>
    <sheet name="Sheet1" sheetId="1" r:id="rId1"/>
  </sheets>
  <externalReferences>
    <externalReference r:id="rId2"/>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9" i="1" l="1"/>
  <c r="E16" i="1"/>
  <c r="H21" i="1"/>
  <c r="D21" i="1"/>
  <c r="C21" i="1"/>
  <c r="H20" i="1"/>
  <c r="D20" i="1"/>
  <c r="C20" i="1"/>
  <c r="H19" i="1"/>
  <c r="D19" i="1"/>
  <c r="C19" i="1"/>
  <c r="H18" i="1"/>
  <c r="E18" i="1"/>
  <c r="D18" i="1"/>
  <c r="C18" i="1"/>
  <c r="H17" i="1"/>
  <c r="E17" i="1"/>
  <c r="D17" i="1"/>
  <c r="C17" i="1"/>
  <c r="H16" i="1"/>
  <c r="C16" i="1"/>
  <c r="H15" i="1"/>
  <c r="E15" i="1"/>
  <c r="C15" i="1"/>
  <c r="H14" i="1"/>
  <c r="E14" i="1"/>
  <c r="C14" i="1"/>
  <c r="H13" i="1"/>
  <c r="E13" i="1"/>
  <c r="D13" i="1"/>
  <c r="C13" i="1"/>
  <c r="H12" i="1"/>
  <c r="E12" i="1"/>
  <c r="D12" i="1"/>
  <c r="C12" i="1"/>
  <c r="H11" i="1"/>
  <c r="E11" i="1"/>
  <c r="D11" i="1"/>
  <c r="C11" i="1"/>
  <c r="H10" i="1"/>
  <c r="E10" i="1"/>
  <c r="D10" i="1"/>
  <c r="C10" i="1"/>
  <c r="H9" i="1"/>
  <c r="E9" i="1"/>
  <c r="C9" i="1"/>
  <c r="H8" i="1"/>
  <c r="E8" i="1"/>
  <c r="D8" i="1"/>
  <c r="C8" i="1"/>
  <c r="H7" i="1"/>
  <c r="D7" i="1"/>
  <c r="C7" i="1"/>
  <c r="H6" i="1"/>
  <c r="E6" i="1"/>
  <c r="C6" i="1"/>
  <c r="H5" i="1"/>
  <c r="E5" i="1"/>
  <c r="D5" i="1"/>
  <c r="C5" i="1"/>
  <c r="H4" i="1"/>
  <c r="E4" i="1"/>
  <c r="D4" i="1"/>
  <c r="C4" i="1"/>
  <c r="H3" i="1"/>
  <c r="E3" i="1"/>
  <c r="D3" i="1"/>
  <c r="C3" i="1"/>
  <c r="H2" i="1"/>
  <c r="E2" i="1"/>
  <c r="D2" i="1"/>
  <c r="C2" i="1"/>
  <c r="E22" i="1" l="1"/>
  <c r="D2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tc={FFD86AF0-395D-4ECC-9EEB-21207A452F5F}</author>
  </authors>
  <commentList>
    <comment ref="E16" authorId="0" shapeId="0" xr:uid="{FFD86AF0-395D-4ECC-9EEB-21207A452F5F}">
      <text>
        <t>[Threaded comment]
Your version of Excel allows you to read this threaded comment; however, any edits to it will get removed if the file is opened in a newer version of Excel. Learn more: https://go.microsoft.com/fwlink/?linkid=870924
Comment:
    @Howard Davies - Capital Programme Officer (SELEP) The SSF bid log master spreadsheet appears to show additional Actual Match of £48,000 which is not reported here. I've looked at the final evaluation report but it doesn't seem to reference spend anywhere so I can't confirm which is correct. 
Reply:
    @Helen Dyer - Capital Programme Manager (SELEP) Yes, there is an additional £48k in cash match now added to formula.</t>
      </text>
    </comment>
  </commentList>
</comments>
</file>

<file path=xl/sharedStrings.xml><?xml version="1.0" encoding="utf-8"?>
<sst xmlns="http://schemas.openxmlformats.org/spreadsheetml/2006/main" count="159" uniqueCount="130">
  <si>
    <t>Name of Bid</t>
  </si>
  <si>
    <t>Endorsed by Strategic Board</t>
  </si>
  <si>
    <t>SSF Funding Contribution</t>
  </si>
  <si>
    <t>Match Funding/In Kind</t>
  </si>
  <si>
    <t>Start Date</t>
  </si>
  <si>
    <t>Completion Date</t>
  </si>
  <si>
    <t xml:space="preserve">Project delivery in excess of 12 months agreed timeline </t>
  </si>
  <si>
    <t>End of Project Report Received</t>
  </si>
  <si>
    <t xml:space="preserve">Overview of Project </t>
  </si>
  <si>
    <t>Benefits set out in application</t>
  </si>
  <si>
    <t>Barriers to project delivery</t>
  </si>
  <si>
    <t>Project Update (if available)</t>
  </si>
  <si>
    <t xml:space="preserve">North Kent Enterprise Zone </t>
  </si>
  <si>
    <t>No</t>
  </si>
  <si>
    <t xml:space="preserve">Kent Medical Campus Enterprise Zone – Innovation Centre Design Work </t>
  </si>
  <si>
    <t>Gourmet Garden Trails</t>
  </si>
  <si>
    <t>Yes</t>
  </si>
  <si>
    <t>• 5,525 consumers planned and booked a Gourmet Garden Trail trip independently through booking channel by end 2020;
• 6 trade operators selling Gourmet Garden Trails of England by end 2020;
• Consumers recommending Gourmet Garden Trails via user generated content (itineraries) by end 2020;
• Awareness of the Garden product of England increased among target segments by end 2020;
• Awareness of good English food product increased among target segments by end 2020;
• 100 overseas agents trained to sell Gourmet Garden Trails of England by end 2020;
• Front-line staff in 60 garden/food businesses more aware of international visitor expectations/needs by end 2020;
• 16,575 consumers planned and booked a Gourmet Garden Trail trip independently or via the trade by 2024;
• Gourmet Garden Trails concept extended by trade to 2 new areas of England by 2024;
• Gourmet Garden Trails established as a core brand for rural England among French/German/Dutch trade by 2024;
• Increased visitor spend in 9 counties/1 national park, average increase per destination per year £0.5m;
• Reputation of English food offer improved in three North European markets;
• England is in the top 10 countries in the world for a special interest trip on the theme of gardens and/or food.</t>
  </si>
  <si>
    <t xml:space="preserve">Future Proof: Accelerating Delivery of High Quality Development across the LEP </t>
  </si>
  <si>
    <t xml:space="preserve">Good Food Growth Campaign </t>
  </si>
  <si>
    <t>• Additional employment – target of 10 FTE posts (existing and start-ups);
• Increased product sales – overall uplift of 2-5% across companies involved (acknowledging challenging economic climate);
• 5 new products developed and taken to market;
• 5 new export leads provided;
• Significantly improved network of growers, buyers, producers and retailers across SELEP's food and drink sector - enhanced links between minimum of 50 companies supporting 10 new business contracts.</t>
  </si>
  <si>
    <t>The project completed early in 2020 and a project ending conference had been planned for March 2020. This had to be cancelled due to Covid-19 and a virtual conference was held later in the year, but was not very well attended. This was put down to the pandemic and a shift in the priorities of the small businesses who were expected to be involved.</t>
  </si>
  <si>
    <t>Planning and prioritising future skills, training and business support needs for rural businesses across SELEP (Plumpton College)</t>
  </si>
  <si>
    <t>Coastal Communities Supplement to the SELEP Strategic Economic Plan</t>
  </si>
  <si>
    <t>No barriers reported.</t>
  </si>
  <si>
    <t>South East LEP Skills Advisory Group – Delivering skills of the future through teaching: teaching for growth</t>
  </si>
  <si>
    <t>The project was conceived and commenced prior to Covid restrictions which proved to be the largest challenge faced. The resulting time delays manifested themselves as delays in filming, interruption of the social media campaign, slow pick up of bursaries and delay in the advertising of job opportunities.</t>
  </si>
  <si>
    <t>SELEP Creative Open Workspace Master Plan</t>
  </si>
  <si>
    <t>The project outcomes continue to be utilised by new projects, including the Creative Opportunities Zones Report.</t>
  </si>
  <si>
    <t>England's Creative Coast</t>
  </si>
  <si>
    <t>The project in numbers 
7 major new artworks 
27 artists commissioned – locally, nationally and internationally 
131 events held 
227 people worked on the project 
1,146 participants in local engagement work 
1,460 geocache tour users 
422,000+ in-person engagements 
£1.9M of economic impact for the region 
£8.4M of regional economic activity generated
1.38 Bn readership for media coverage</t>
  </si>
  <si>
    <r>
      <rPr>
        <u/>
        <sz val="10"/>
        <color theme="1"/>
        <rFont val="Arial"/>
        <family val="2"/>
      </rPr>
      <t>Challenges</t>
    </r>
    <r>
      <rPr>
        <sz val="10"/>
        <color theme="1"/>
        <rFont val="Arial"/>
        <family val="2"/>
      </rPr>
      <t xml:space="preserve">
Covid-19 pandemic affected delivery, with a 12 month break between certain elements of the project and the 7 artworks being unveiled to the public.
Other challenges faced by the project included:
Complex funding structure
The size of the geographical area
The number of elements contained within the programme
Different working cultures between the visitor and cultural sector
Uncertainty surrounding the outcome of Brexit, especially with regard to European visitors
</t>
    </r>
    <r>
      <rPr>
        <u/>
        <sz val="10"/>
        <color theme="1"/>
        <rFont val="Arial"/>
        <family val="2"/>
      </rPr>
      <t>Key Learning included:</t>
    </r>
    <r>
      <rPr>
        <sz val="10"/>
        <color theme="1"/>
        <rFont val="Arial"/>
        <family val="2"/>
      </rPr>
      <t xml:space="preserve">
Maintaining ambition and quality
High Quality Leadership
Developing valuable partnerships
Creating value in many ways
Clear marketing messages
An immediate and future legacy</t>
    </r>
  </si>
  <si>
    <t>Energy and Clean Growth - Supply Chain Mapping</t>
  </si>
  <si>
    <t>Accelerating Opportunities within the Newhaven Enterprise Zone</t>
  </si>
  <si>
    <t>Delivering Skills for the Future through teaching (extension proposal)</t>
  </si>
  <si>
    <r>
      <t>The </t>
    </r>
    <r>
      <rPr>
        <sz val="10"/>
        <color rgb="FF44BCCD"/>
        <rFont val="Arial"/>
        <family val="2"/>
      </rPr>
      <t>Delivering Skills for the Future</t>
    </r>
    <r>
      <rPr>
        <sz val="10"/>
        <color rgb="FF212529"/>
        <rFont val="Arial"/>
        <family val="2"/>
      </rPr>
      <t> SSF project was approved in April 2019 and sought to address the widespread shortage of tutors, teachers and trainers across the SELEP area which was highlighted in the </t>
    </r>
    <r>
      <rPr>
        <sz val="10"/>
        <color rgb="FF44BCCD"/>
        <rFont val="Arial"/>
        <family val="2"/>
      </rPr>
      <t>SELEP Skills Strategy</t>
    </r>
    <r>
      <rPr>
        <sz val="10"/>
        <color rgb="FF212529"/>
        <rFont val="Arial"/>
        <family val="2"/>
      </rPr>
      <t>. The project has proved to be very successful and therefore an extension to the project has been agreed. </t>
    </r>
  </si>
  <si>
    <t>Due to Covid-19 lockdown activities which were originally scheduled to complete in March 2021 were extended to May 2021</t>
  </si>
  <si>
    <t>BuyLocal South East</t>
  </si>
  <si>
    <t>Re-Building Confidence and Demand in the Visitor Economy</t>
  </si>
  <si>
    <t>SEED 2</t>
  </si>
  <si>
    <t>C-Path Carbon Pathways</t>
  </si>
  <si>
    <r>
      <rPr>
        <b/>
        <sz val="10"/>
        <color theme="1"/>
        <rFont val="Arial"/>
        <family val="2"/>
      </rPr>
      <t>a.</t>
    </r>
    <r>
      <rPr>
        <sz val="10"/>
        <color theme="1"/>
        <rFont val="Arial"/>
        <family val="2"/>
      </rPr>
      <t xml:space="preserve">	Up to 26 of the local authorities in the LEP using the platform, this has continued to climb as a result of funding available through the South East Net Zero Hub (SENZH)
</t>
    </r>
    <r>
      <rPr>
        <b/>
        <sz val="10"/>
        <color theme="1"/>
        <rFont val="Arial"/>
        <family val="2"/>
      </rPr>
      <t>b.</t>
    </r>
    <r>
      <rPr>
        <sz val="10"/>
        <color theme="1"/>
        <rFont val="Arial"/>
        <family val="2"/>
      </rPr>
      <t xml:space="preserve">	Available on licence to any other local authority and we’re currently preparing a proposal to the SENZH to provide access to a much wider range of authorities – paid for, of course, to help sustain the platform
</t>
    </r>
    <r>
      <rPr>
        <b/>
        <sz val="10"/>
        <color theme="1"/>
        <rFont val="Arial"/>
        <family val="2"/>
      </rPr>
      <t>c.</t>
    </r>
    <r>
      <rPr>
        <sz val="10"/>
        <color theme="1"/>
        <rFont val="Arial"/>
        <family val="2"/>
      </rPr>
      <t xml:space="preserve">	Separately, it’s been used to supply the evidence base for an options appraisal for a £100m institutional investment led retrofit fund for the able to pay sector in another region of the UK.
</t>
    </r>
    <r>
      <rPr>
        <b/>
        <sz val="10"/>
        <color theme="1"/>
        <rFont val="Arial"/>
        <family val="2"/>
      </rPr>
      <t>d</t>
    </r>
    <r>
      <rPr>
        <sz val="10"/>
        <color theme="1"/>
        <rFont val="Arial"/>
        <family val="2"/>
      </rPr>
      <t xml:space="preserve">.	Also been successful in securing the next significant tranche of funding to develop C-Path into a delivery (not just data planning) platform. </t>
    </r>
  </si>
  <si>
    <t>Catalyst for Culture</t>
  </si>
  <si>
    <t>Audiences – 330,832
Live Performances – 186
Free Digital Streams – 5
Commissions – 13
Artists and Freelancers – 328
Talent Development Opportunities – 49
Jobs Protected - 802</t>
  </si>
  <si>
    <t>The collaboration between the three organisations has continued post completion of the project.</t>
  </si>
  <si>
    <t>Gourmet Gardens (Extension)</t>
  </si>
  <si>
    <t>Accelerating Nature-Based Solutions</t>
  </si>
  <si>
    <t>Over 50 organisations will directly benefit from the training and resources developed and delivered via this project. 
Beneficiaries will be amongst the 30 members of the Sussex Local Nature Partnership, the 20 members of the Kent Local Nature Partnership, the 35 local authorities in SELEP, at least 10 organisations working in wildlife in Essex and the farm clusters engaged through the project.   
The demonstration projects in each federated area will help to create new natural capital assets and support jobs in the nature-based sector.  
A ‘brokerage hub’ to support the development and delivery of natural capital projects doesn’t currently exist.  
The development of a brokerage hub would provide a mechanism for bringing project ideas ‘to market’ and thus support jobs and growth.</t>
  </si>
  <si>
    <t>• Estimated saving in planning fees to occupying businesses at IPM x 63
• Estimated saving in consultancy fees to occupying businesses at IPM x 63
• Acceleration of business rate yield for re-investment in Enterprise Zone, enterprise and growth x 63. This will include the production of videos and promotional literature.
Maidstone Borough Council to attend MPIM UK 2019 to promote North Kent Enterprise Zone, Kent Medical Campus and Maidstone Innovation Centre.</t>
  </si>
  <si>
    <t>Maidstone Borough Council attended MPIM UK 2019 to promote North Kent Enterprise Zone, Kent Medical Campus and Maidstone Innovation Centre.
• Masterplan and LDO finalised and adopted by Medway Council in December 2020.
• LDO was adopted by Tonbridge &amp; Malling Borough Council in February 2021.
The full benefits will come into force following the adoption of the LDO's by both Medway and Tonbridge &amp; Malling Councils. Currently marketing the southern site with the aim to agree the uptake of the plots (January 2022). Following this the planning process will commence. It is understood that work to bring forward development at Innovation Park Medway has been temporarily paused whilst work is undertaken to review potential delivery models to ensure that the most appropriate model is adopted.</t>
  </si>
  <si>
    <t>• 185 businesses receive advice over the first 3 years (approx 60 per annum)
• Business rate income - 1,879m2 @£200 per m2
• Job outputs – 351 FTE
• Creation of office accommodation – 1,610m2 over 10 years</t>
  </si>
  <si>
    <t>Initial SSF delivered design drawing, planning consent and appointment of contractor (Outputs Complete). The building is now open and in full operation.</t>
  </si>
  <si>
    <t>The overall project delivery was affected by Covid-19 which delayed completion of the building, however, the building is now fully operational</t>
  </si>
  <si>
    <t>Currently with a 60% occupancy rate, which is ahead of it forecasted target as set out in the original business case. Forecasting to achieve 90% occupancy in 2025/26. The centre supports a total 47 businesses (31 tenant/businesses &amp; 16 virtual offices) which equates to 200 jobs. Two new graduate positions have also been created.
Case Study – Michelson Diagnostics – in the latest Locate In Kent Investment prospectus launched last month. https://www.locateinkent.com/app/uploads/2023/10/LIK-Investment-Prospectus.pdf page 20.
Events - MIC started with its first of a series of Biggest Conversations on the 4 October 2023, partnering with Innovate UK, NHS, Kent Surrey Sussex Academic Health Science Network, Association of British Healthcare Industries and Gov Medicines and Healthcare products Regulatory Agency. Brochure link below.
https://drive.google.com/file/d/1VHNRdESxJQNkUHlgvyWXA9zqDMnc7qVo/view</t>
  </si>
  <si>
    <t>The project had difficulties implementing the Tourism Exchange Great Britain (TXGB) element of the project. This platform would have provided a book ability function for products and was crucial for the distribution of GGT products.
TXGB is a digital marketplace operated by Visit England. 
It is understood this element was delivered after the completion of the SSF project.</t>
  </si>
  <si>
    <t>Gourmet Garden Trails (GGT) succeeded in meeting all its target outputs (except for those linked to the Tourism Exchange Great Britain (TXGB) platform development) – note that additional outputs have also been achieved since project completion in September 2019:
• Across the five counties, 15 itineraries were developed and promoted on the custom-built, B2C website (www.gourmetgardentrails.com) meeting the original target. These new products are supported by 15 promotional videos (three per county) and 10 image libraries (two per county), exceeding the target for the delivery of five videos and five libraries by 2019.
• Across Kent, Hertfordshire and Essex, 60 businesses participated in training workshops focused on the aims and objectives of the project, and how the travel trade and overseas markets operate. 
• GGT products were promoted in three wider, ‘pay-per-click’ marketing campaigns, which went live in autumn 2019, exceeding the targeted two by 2019. Of these campaigns, two were delivered in partnership with House of Britain and one was in partnership with SouthEastern, which targeted regional and London train stations. 
• The project has been promoted at seven travel trade shows: five international and two domestic. These were: Vakantiebeurs in the Netherlands (2018, 2019 and 2020), ITB in Germany (2018 and 2019), WTM and Explore GB. This exceeded the 2020 target of six. A GGT toolkit for the travel trade was also on offer at these shows. 
• Ten familiarisation visits were hosted across the five counties (against a 2020 target of eight) and over 115 overseas travel agents were trained on selling GGT products.</t>
  </si>
  <si>
    <t>• 35 Local Authorities in SELEP will benefit from access to an innovative initiative that otherwise they would have had to commission and put their own staff resource into.
• 9 separate organisations will be interacting to support accelerated development.
• The project will identify alternative financing routes to drive down infrastructure costs or increasing long term economic value whilst ensuring developments are future proofed.
• The project will seek to ensure all homes in the target developments engage with the use of locally sourced off-site construction.</t>
  </si>
  <si>
    <t>The failure of Swan Housing slowed the advancement of the project.</t>
  </si>
  <si>
    <t>3 Scoping workshops held - one in each area.
3 Training workshops held - one in each area.
Meat The Buyer events held in Sussex, Kent and Essex.
4 management team meetings held to date.
Final Conference cancelled due to COVID.
80 attendees at 3 networking/consultation events.
58 attendees at 3 training events.
100 businesses attended 3 MTB events.
275 buyer interactions took place.
Final conference had 75 attendees booked but had to be cancelled the day before due to COVID. Benefits were not quantifiable till completion of project and will now be significantly impacted by COVID.</t>
  </si>
  <si>
    <t>• Analysis of current constraints to productivity in primary rural businesses – 1 report of data and series of recommendations
• Alignment of LEP activity for this project with Government activity
• Written report and case studies informing SELEP with respect to options for funding and supporting rural skills delivery
• Benchmarking study to identify key needs, gaps and players
• List of businesses engaged in project identified
• Recommendations for SELEP to consider
• Improve knowledge exchange between land based producers
• Improve the attractiveness of the sector and access to it for young people
• Give greater non-agricultural business acumen</t>
  </si>
  <si>
    <t>The report covers four sectors – Agriculture, Food and Drink, Horticulture production, Forestry and Arboriculture.
Within each sector four themes are covered:
1.	 Technical skills across the full range – what courses are available for all levels through to degree.
2.	 Business skills including time management, team building, negotiation, problem solving, sales and marketing and financial management.
3.	 Life skills including supporting people into employment, helping them to gain basic skills of personal organisation, communication etc.
4.	 Environmental sustainability for businesses including resource use, pollution, energy, water and biodiversity.
The recommendations of the report focus on partnership working, leading to the development of plans to raise productivity, growth and opportunities in rural areas. Innovations will require new ideas and talent and supportive business networks – pan sector collaboration will be key.</t>
  </si>
  <si>
    <t xml:space="preserve">• The chief benefit will be the enhancing the ability of SELEP partners to identify and focus on schemes that will grow coastally based business. </t>
  </si>
  <si>
    <t>Final report delivered, but there was no final assessment. However, when SELEP set up what is now the Coastal Communities Working Group, the group decided to use the document to frame its current priorities (though not the activity deadlines included therein). As such it is still an 'actively used' document but not to the extent it was originally envisioned. KCC have recently looked at it to inform their coastal strategy work.</t>
  </si>
  <si>
    <t>• Tutors/trainers/teachers recruited through bursary x 41
• Tutors/trainers/teachers recruited through awareness raising x 200 (minimum)
• Individuals trained through new tutors/trainers/teachers x 241 tutors/trainers teaching minimum of 100 people each = 24,100</t>
  </si>
  <si>
    <t>•	 Total of 130 bursaries agreed.
•	 The production of videos highlighting different areas of teaching and showcasing SELEP’s investment in facilities also (e.g. Stansted Airport college).
•	 A dedicated website – www.becomealecturer.org hosting the videos, vacancies and supporting information.</t>
  </si>
  <si>
    <t>•	 1 Report and 1 Toolkit relevant to all Local Authorities, achieving a net saving on commissioning separate strategies
•	 Planning Policy prepared and considered for adoption relevant to Local Authorities. Helps encourage Local Authorities to support inclusion of creative workspace in new developments and repurposing. 
Indirect Benefits: 
•	 Identify a minimum of 3 Creative Opportunity Zones
•	 Help to create up 1,610sqm of workspace
•	 Help create up to 351 FTE Jobs
•	 Help create a minimum of 9 pipeline projects</t>
  </si>
  <si>
    <t>The project submitted a change request which was approved and this removed elements of the project and also reduced the allocation of SSF from £49,000 to £15,000. The project will now deliver the Prospectus and Creative Opportunity Zones Report.</t>
  </si>
  <si>
    <t>The project experienced a number of issues during the delivery, with delivery of the project protracted over a much longer period than had been expected. Ultimately the project was delivered with a reduced SSF contribution and much reduced outcomes.</t>
  </si>
  <si>
    <t>• Over 100 businesses onboarded to www.englandscreativecoast.com
• Baseline data of Volume and Value of tourism across project period – against 3% target increase by 2020
• Cultural tourism research undertaken by partner organisations, including domestic and international visitors and recording any increase, and economic impact for partner organisations
• Reach 4,000 UK, French and Dutch geocachers through GeoTour (recorded by logs on geocaching.com)
• 210 direct local engagement participants connected with partner organisations, with a further 700 people engaged, and 210 England’s Creative Coast advocates.</t>
  </si>
  <si>
    <t>• Companies added to CRM (Customer Relationship Management) x 6,000
• Companies increasing GVA x 600
• Jobs created x 100
• 5 Local Authorities in SELEP will benefit from access to an innovative initiative that otherwise, they would have had to commission, and put their own staff resource into</t>
  </si>
  <si>
    <r>
      <t xml:space="preserve">•	 </t>
    </r>
    <r>
      <rPr>
        <sz val="10"/>
        <rFont val="Arial"/>
        <family val="2"/>
      </rPr>
      <t>Companies added to CRM (Customer Relationship Management) x 6,273 with 3,732 individual contracts
•	 Companies increasing GVA amongst 600 companies, set out in final report</t>
    </r>
    <r>
      <rPr>
        <sz val="10"/>
        <color theme="1"/>
        <rFont val="Arial"/>
        <family val="2"/>
      </rPr>
      <t xml:space="preserve">
•	 At the close of the project 15 businesses stated they had created 82 jobs, a further 30 expected an increase in job numbers into the future.
•	 </t>
    </r>
    <r>
      <rPr>
        <sz val="10"/>
        <rFont val="Arial"/>
        <family val="2"/>
      </rPr>
      <t>5 Local Authorities in SELEP will benefit from access to an innovative initiative that otherwise, they would have had to commission, and put their own staff resource into - Collaboration across the LEP has been a success.
•	 Following project completion a period of KCC evaluation will measure the lasting impact of this project, how the recommendations can be adopted across SELEP and the wider growth of the Clean Growth sector across the South East.</t>
    </r>
  </si>
  <si>
    <t>The project experienced delays due to Covid-19. Staff originally assigned to deliver the project were reassigned to deal with the Covid-19 emergency response and recovery. Further delays were incurred to enable elements of the invitation to tender to be rewritten to take into account a modified remote delivery strategy, changes to business operations, Government recovery initiatives and EU exit implications. A change request was agreed which gave a new delivery period from 1 September 2020 to 31 August 2021.</t>
  </si>
  <si>
    <t>• Acceleration of refurbished business space – 1,006sqm
• Increased take up of industrial space across Newhaven Enterprise Zone – 1,550sqm
• Business contribution to public realm/place making – 73 businesses
• Acceleration of Gross Jobs delivery target for Avis way – 35 Gross jobs (assumes 30% of 116, which is the total gross jobs projected for Avis Way)</t>
  </si>
  <si>
    <t>•	 1,006sqm refurbished (Total = 20,900sqm)
•	 Vacant space project helped to deliver 1,500sqm - development of old LDC Depot on Avis Way 
•	 Helped to create/identify opportunities for 116 jobs on Avis Way. Total jobs created so far 133
•	 A pre-BID status which assumes a contribution of £500 per business toward future public realm improvements.</t>
  </si>
  <si>
    <t>Following funding approval in December 2019, the project was launched in early 2020 with initial consultation planned for March 2020. This process was impacted by Covid-19 and the lockdown. Surveys were delayed until September/October 2020. This resulted in some different conversations than had been envisaged originally. It was agreed by SELEP to extend the project to September 2021 to ensure maximum impact of the delivery phase of the project.</t>
  </si>
  <si>
    <t>The production of two of five additional videos to increase project reach targeting alternative priority sector skill areas including Professional, Scientific and Technical, Transport and Logistics, Accommodation, Food and Logistics and Manufacturing Engineering
• The award of a range of bursaries spread across level 3 and above until the end of March 2021 to appeal to those joining the post-16 sector in the post Covid-19 period 
• Continuation of the high-profile social media campaign
• The further development and subsequent legacy maintenance of the www.becomealecturer.org website for a period of 12 months.</t>
  </si>
  <si>
    <t>•	 Video Production x 12. Short videos featuring teachers who had newly joined further education after a successful career in industry. The videos are available through the Final Project Report on the SELEP website.
•	 Designed as a one stop shop to provide information about becoming a lecturer, teacher, tutor or assessor in further education the site brings together the recorded videos and vacancy links for each FE college in the SELEP area. It also provides signposting to vacancies in private training providers. The site explains how the range of knowledge and skills taught within further education is enormous and how it covers dozens of industries and professions. The need for a diverse variety of staff is promoted as being critical in terms of workforce development, employment, career progression and skills enhancement.
•	 A high profile social media campaign.
•	 A bursary campaign which attained 130 across both parts of the project.</t>
  </si>
  <si>
    <t>• Increased B2C sales – overall uplift of 2-5% across companies involved x 800 companies
• Increased B2B sales - overall uplift of 2-5% across companies involved x 300 companies
• New products developed x 10 products developed and taken to market
• Additional employment – target of 30 FTE posts</t>
  </si>
  <si>
    <t>• The project delivered the www.buylocalfoodanddrinkwebsite.co.uk and a link to the East Sussex site. 
• The project listed 728 businesses across 3 counties. 
• The differing levels of engagement reflect the starting positions in each county – Kent had an established food group with established networks and communications, Sussex had a similar smaller network and Essex was starting from virtually nothing.
• 5 online workshops, 200 businesses registered to attend. Videos were uploaded to the website.
• The final survey received a disappointing number of responses.
• In summaryB2C business has grown.
• The legacy of the project shows that the website remains a focal point for consumers and businesses wishing to Buy Local. The food groups in Kent and Sussex remain strong and there is an opportunity for the Essex segment to form the basis for a county food group with the existing network of businesses, if someone can be found to lead the project.</t>
  </si>
  <si>
    <t>• Originally intended to recruit businesses involved in lockdown but delays to contract sign off meant the project commenced as things were beginning to open up again. Business support planned to be delivered in the Autumn had to be delayed to prevent it falling within the crucial Christmas trading period (Mid Oct to Dec). The impact of the variants and subsequent lockdowns also altered the business and consumer landscapes again.  
• Final measurement survey was affected by the impacts of reopening, rises in infection, the ‘pingdemic’ and an overall sense of exhaustion. Businesses stressing, they are focused on revenue generation, staff and customer welfare and essential activity only.</t>
  </si>
  <si>
    <t>• Secondary consumer sentiment and trend report x 1
• Delivery of LEP-wide workshops/webinars drawing on insights and best practice x 4 
• 160 businesses engaged through resilience workshops
• Development of campaign plans using an insight-led approach x 6
• Creation of inspirational campaign assets including: 
1.	3 x image libraries
2.	3 x Inspirational videos
3.	30 x campaign content
• Total campaign reach across all digital media spend x 6m impressions
• B2C newsletters sent to support campaign activity x 6
• Number of press releases issued x 6 
• Number of influencers/press contacts engaged x 12</t>
  </si>
  <si>
    <t>22 x Consumer sentiment and trend report including overview report
4 x LEP-wide workshops
210 businesses engaged through resilience workshops
6 x campaign plans using insight led approach
3 x image libraries created
3 Inspirational videos created
30+ x campaign content created
15.2M total campaign reach
6 x B2C newsletters
6 x Press releases
12 x Influencers engaged</t>
  </si>
  <si>
    <t>• 150 SME’s with new knowledge and boosted internal export capacity
• At least 100 SME’s exposed to new contacts and opportunities in international markets
• At least 3 sales leads per company participating n the virtual trade missions
• New export orders for companies participating in the virtual trade missions in the year following project implementation
• 5% increase in export turnover between the start of the project and 12 months after the end of the project
• SME’s trading in 1 or 2 new export markets as a result of the projects support</t>
  </si>
  <si>
    <t>• 100 of the participants responded to the evaluation questions.
• 36 companies exposed to in-market business contacts/leads to follow up with post project.
• 191 leads generated for companies (target of 300 not achieved as some markets faced challenges in meeting arrangements.
• One company secured a contract to Hong Kong, others are still in the process of following up with contacts made.
• 5 of the 12 companies responding to the survey said that there was a growth in percentage of annual turnover.
• Many of the follow up meetings were still in progress at the end of the project.
• Although benefits were lower than expected those companies involved in the project were satisfied and would like to remain in contact with SEED partners, as well as receiving future support from SEED partners.</t>
  </si>
  <si>
    <t>• Effects of global events (Brexit, pandemic, Ukraine, energy) meaning recruitment was a challenge as SMEs were dealing with more pressing issues and exporting was not seen as a priority. This resulted in the project requesting an extension to project delivery.
• Diminishing staff resources from project partners to support project planning implementation.
• Costs for some markets were prohibitive (US) – potential in-market partners had significantly higher fees than the SEED project had available for market insight and lead generation work. Identifying the right in-market partners was challenging at times.
• Staff changes within in-market partners meaning a lack of continuity between commissioning market support and implementing trade mission programmes.
• SMEs completing evaluation forms and providing post-mission updates.</t>
  </si>
  <si>
    <t>• Up to 3 separate bids to be supported by C-Path, or one large bid to support scale economies
• C-Path to be available to all 35 (assume 30 Engaged) Local Authorities and all upper tier authorities
• 2 SME’s, health sector, central Government, tech providers, sectoral agencies working together to deliver the project (total of 10)
• 35 local authorities plus Tier 1 authorities using C-Path could generate the evidence needed to make informed decisions in a matter of days, with live sensitivity analysis
• Having live, accessible data will significantly minimise this time.</t>
  </si>
  <si>
    <t xml:space="preserve">The project has recently been rebranded to Thermly Hub and will form part of a wider suite of digital products which will move the project from solely being a data and planning tool for Local Authorities into implementation of measures in homes. Thermly Hub remains predominantly used in the South East by Local Authorities, but it’s also now being used in the South West to support the business case for a large scale (joint public/private) Able To Pay Retrofit Investment Fund. Since being funded via SELEP, the team behind Thermly have also received funding through DESNZ’ Heat Pump Readiness Programme to provide a more efficient delivery route for heat pump technologies in the domestic sector. </t>
  </si>
  <si>
    <t>• Audiences (live and online) of 328,832
• 10 new creative commissions open to artists from all SELEP regions (6 in Boarders, minimum of 4 open call commissions)
• 15 1-yr placements open to young dancers with Matthew Bourne’s Cygnet School
• 198 opportunities for artists and freelancers</t>
  </si>
  <si>
    <t>• New itineraries developed – 8
• Number of image libraries developed – 2
• Integration with booking systems – 1
• Number of businesses onboarded to TXGB – 100
• Number of virtual sales calls – 5
• Number of advertising campaigns arranged and /or live – 1
• Number of agents engaging with Trade Hub – 25
• Number of domestic visitors to website – 12,500
• Seasonality metrics – 30% of bookings within shoulder season</t>
  </si>
  <si>
    <t>• New itineraries developed – 					8
• Number of image libraries developed – 			3
• Integration with booking systems –				1
• Number of businesses onboarded to TXGB –			29
• Number of virtual sales calls – 				5
• Number of advertising campaigns arranged and /or live – 	1
• Number of agents engaging with Trade Hub – 			20
• Number of domestic visitors to website –			92,039
• Seasonality metrics – 30% of bookings within shoulder season - not measured, due to the impact the pandemic had on visitor numbers this metric was not recorded as it demonstrated no meaning</t>
  </si>
  <si>
    <t>Total</t>
  </si>
  <si>
    <t>Project Category</t>
  </si>
  <si>
    <t>Enterprise Zones and Business</t>
  </si>
  <si>
    <t>Coastal, Rural and Tourism</t>
  </si>
  <si>
    <t>Housing</t>
  </si>
  <si>
    <t>Skills</t>
  </si>
  <si>
    <t>Creative</t>
  </si>
  <si>
    <t>Clean Growth</t>
  </si>
  <si>
    <t>Slow delivery of Innovation Park Medway has impacted the realisation of the forecast benefits</t>
  </si>
  <si>
    <t>1. The final report is available on the SELEP website. The project team will also continue to work with the SELEP Housing and Development Group, Homes England and other Local Authorities as appropriate to share progress on and secure funding and support for implementing the model;  
2. The research and the FutureProof model has shown that it is possible to build out a 500 unit site within 3 years and for this to be fully occupied within 4 years: the FutureProof approach is less constrained by perceived market absorption rates than traditional volume build models which would usually take 4-5 years longer to build out; 
3. The model has shown that it is possible to include high quality public realm and sustainable forms of utilities provision within a market drive and independently assessed Gross Development Value. Alternative and more creative forms of utilities management and delivery can deliver commensurate benefits to the end user and the application of innovative energy technology will alleviate some abnormal costs of the development process, whilst generating the required income streams;
4. The model has embraced a wholly off-site manufactured approach which favours volumetric solutions enabling it to build efficiently and faster than traditional techniques, increasing construction productivity and at the scale of 500 units becomes cost competitive with traditional construction whilst delivering far better levels of energy efficient performance; 
5. It assumes the implementation of a new micro-grid and extensive building integrated renewables and centralised energy storage; 
6. The model however has not been able to accommodate the provision of smaller land parcels for SME developers due to the fact that the scale (500+ units) needed for the use of off-site methods and institutional investors, and the focus on accelerated delivery, is not compatible with smaller developments. Volumetric manufacturers supply and assemble the units themselves in order to provide a requisite 75 year building warranty, which limits potential traditional SME developer involvement. Innovating SMEs could be included within the wider supply chain and could be supported by the I-Construct project to develop links with the off-site and technology sectors offering hybrid solutions and the Homes England Housing Delivery Fund (as part of the local economic development support around the delivery of a FutureProof development);
7. It has successfully shown how a much more flexible tenure/ownership model underpinned by shared equity principles can offer wide access to ownership to occupiers at different life stages e.g. starting with low equity stake and increasing this or by reducing equity later in life or by renting.</t>
  </si>
  <si>
    <t xml:space="preserve">• The project was funded in its very early stages by the LEP in 2018 . This work and proof of concept helped the project to secure significant Innovate UK funding to develop it for market implementation.
• This IUK funding enabled the development of a comprehensive investment solution for accelerated delivery of new homes, which the company behind it, Habitability Limited, is keen to roll out locally, bringing institutional investment into the housing sector in the South East as soon as possible. Discussions have taken place with SELEP, ASELA, the Thames Gateway and particularly Essex County Council and the Essex Renewal Fund. 
• You can find more here: www.futureproofhomes.co.uk and here www.habitability.co.uk.
• The expansion of the project has been hampered by the loss of original offsite manufacturing partner Swan Housing. However, new partners are now in place and a smaller scale pilot is expected to come forward in 2024. </t>
  </si>
  <si>
    <t>Gourmet Garden Trails was a Discover England Fund funded project to launch a series of tourist trails showcasing England’s beautiful gardens and unique food and drink.
The project aimed to target visitors from Germany and The Netherlands and take them on a sensory journey around different parts of the country as they explore new tourist trails through both famous and little-known gardens and gourmet sites across rural England.
The Gourmet Garden Trails product was a leisure travel planning resource allowing visitors to plan and book accommodation, courses, wine and brewery tours and visits to English gardens, individually or via the Gardens &amp; Gourmet visitor Pass. Gourmet Garden Trails will enable visitors easy access to stunning scenery, immersive experiences and opportunities to sample the rich, authentic tastes of England’s produce and local dining.
Gourmet Garden Trails was led by Go to Places and supported by the Discover England Fund. The project extended across the LEP region, but also included partners from Cheshire, Hertfordshire and the Peak District and Derbyshire.</t>
  </si>
  <si>
    <t xml:space="preserve">This pan-LEP project aimed to support growers, processors, retailers, food businesses and new entrants to raise awareness of the opportunities available within the sector to develop and enhance their businesses thereby adding both volume and value to the sector.
</t>
  </si>
  <si>
    <t>This project aimed to scope, plan and prioritise the future rural skills, training and business support needs and to strategically tackle the conundrum of shortages in high and low skills and in careers pipelines.</t>
  </si>
  <si>
    <t>•	 The establishment of the South East Institute of Technology (IoT), which has a focus on Veterinary Nursing, viticulture and wine, and on horticulture. The evidence from the review was crucial to helping establish these subjects as an integral part of the IoT offer.
•	 The Local Skills Improvement Plan to ensure that land based needs are fully reflected in the plan and are now being funded through the Local Skills Improvement Fund.
•	 The development of three Higher Level full time programmes at Plumpton (validated by University of Greenwich) in:
o	 Sustainable Agriculture
o	 Environmental Land Management
o	 Rural land management
o	 Horticulture production
•	 The content of a national L4 apprenticeship (launched Sept 2023) in Assistant Farm Manager
•	 A strategy for wine tourism, pan Sussex. Led by Sussex Modern and Plumpton College.
•	 The ongoing growth in food processing at the College, especially bakery.
•	 Through the Government’s Strategic Development Fund activity (over the last 3 years), the report has helped to lever in some £2m of investment in capital and equipment and revenue to the College to support future skills delivery.</t>
  </si>
  <si>
    <t xml:space="preserve">The report was initially delivered just prior to the Covid-19 pandemic and reflected an ambition for businesses to develop and grow and access new markets using new approaches and technologies. This presented a greater need for skills at Level 3 and above (A level and Degree level), the demand for practical skills at lower levels was low. During the consultation phase within the period July to September, the Covid-19 impacts on businesses were significant and sourcing suitable labour was a real challenge, continually exacerbated by Brexit. Therefore, in the latter stages of the consultation, the project team were conscious that the demand for retraining in basic technical skills at Level 2 had grown significantly, as covid impacted redundant workers sought new areas of work, particularly within horticulture and viticulture. The updated report now reflects the higher priority for basic technical skills in the next 5 years alongside the demand for higher level skills for the longer term. </t>
  </si>
  <si>
    <t>This project set out to prepare a coastal supplement to the revised Strategic Economic Plan (SEP), to act as an investment prospectus that would articulate the economic opportunities and priorities specific to coastal areas and make a strategic case for investment, based on an evidence-led approach that demonstrates the potential economic outcomes, benefits and the comparative costs of investing on the coast compared to areas of the region better connected to transport and economic infrastructures.</t>
  </si>
  <si>
    <t>This project aimed to unlock one of the biggest barriers and bottlenecks to skills training and jobs growth. It was intended to serve as a pilot and test case which would have national application and as such would clearly offer even greater value for money.</t>
  </si>
  <si>
    <t>This project originally aimed to address a gap in suitable workspace for the Creative Cultural and Digital Sector, across the SELEP area.  The reduced project set out to deliver the following outputs:
A refreshed South East Creative Economy Prospectus to describe exemplar pipeline projects alongside complementary work packages addressing skills and business support needs;
A report on Creative Opportunity Zones.</t>
  </si>
  <si>
    <t>The project aimed to create an innovative new immersive visitor experience driven by world class art, which would build the volume and value of visitors to the South East.</t>
  </si>
  <si>
    <t>The Energy and Clean Growth – Supply Chain Mapping project sought to provide a SELEP wide assessment of opportunities within the emerging local energy and clean growth sector. The project aimed to undertake an in-depth analysis of the supply chain for the local energy and clean growth sector and to refresh and build upon the now out of date analysis of the Low Carbon Environmental Goods and Services sector that was undertaken in 2012.</t>
  </si>
  <si>
    <t>The Clean Growth South East project (CGSE) pilot activity concluded at the end of September 2021 with the October report revised and reissued in December, in order to encompass the 2020 BRES employment figures (published 6 November 2021) thus enabling further conclusions to be drawn on wider economic impacts which were beginning to be seen from COVID. Since then, KCC with the support of other Clean Growth Working Group members have worked hard to further not just the agenda for ‘clean growth’ but position the local economy as key drivers and enablers of a transition to Net Zero as a region. Examples of follow on work abound across the SELEP but have been generally driven by KCC’s Low Carbon Kent team and Essex County Council’s Environment and Sector Growth teams. Continued engagement with and feedback from the supply chain firms outlined in the CGSE pilot have fed into design and delivery of many of these projects. Increasing awareness of the low carbon and renewable energy economy / environmental and services sector (LCREE/EGSS), the relevance and positive co-benefits of moving into sustainable business has been a key message furthered by the partnership. Support on the ground has been many and varied, from Kent leading a South East Retrofit Summit and Essex’s partnership with Retrofit Academy to grant funding 1:1 business reviews through LoCASE to support not just suppliers but also their customers in generating demand for their goods and services. KCC continues to collaborate across the SELEP area for and with stakeholders, with green skills provision and ability to meet local labour demand which is a rising challenge. In short, project leads are confident that a relatively modest investment from SSF in the CGSE project has delivered (and will continue to deliver) enhanced commitments and benefits to long term economic, environmental and social changes right across the SELEP region.</t>
  </si>
  <si>
    <t>The project focused on Avis Way, which is a key industrial estate in the Newhaven Enterprise Zone. The Project intended to work in three ways, each directly responding to the coastal communities and growth hub agenda, whilst also indirectly delivering against infrastructure, skills and social enterprise.</t>
  </si>
  <si>
    <t>The Food and Drink sector has become increasingly important on the regional government agenda in recent years, with food tourism growing in the South East. British food (Buy British) has become hugely popular in and outside the UK, with customers growing more environmentally aware. This Project aimed to capitalise on a renewed focus on local buying to support all businesses in the food and drink sector to provide support during the Covid-19 pandemic and rebuild a sustainable business in the recovery period.</t>
  </si>
  <si>
    <t>COVID-19 heavily impacted the visitor economy, with a huge drop in forecast visitors compared to 2019. Therefore, targeted support was needed to help businesses survive the winter, protect jobs and support a sustained recovery. This required support over and above business as usual due to the competitive market, with destinations from across the country targeting the same pool of visitors to aid recovery in their areas. The emerging economy recovery plans across the SELEP region all identified that visitor economy as a sector significantly impacted by COVID-19.</t>
  </si>
  <si>
    <t>The report sought to act as an evaluation piece around activity undertaken as part of the project ‘Re-building Confidence and Demand in the Visitor Economy’, which centred on a significant programme of recovery, following the COVID -19 pandemic.
The project arose specifically as a result of the COVID-19 pandemic.</t>
  </si>
  <si>
    <t>South East Export Development (SEED)
SEED aimed to address known export barriers (lack of international contacts and export knowledge/capacity) through an innovative support programme aimed at SELEP-based companies (product and service-based ‘new-to-export’ companies and existing exporters) in 3 priority sectors with export potential:
Health &amp; Life Sciences (including medical devices/technology, (e-)health, pharma, diagnostics)
Food &amp; Drink (including manufacturers, processing, suppliers to the industry e.g. packaging)
Digital &amp; Creative (including software solutions, apps, web services)</t>
  </si>
  <si>
    <t>Project leads had hoped to secure additional Local Authority datasets to enhance the platform further but these were not forthcoming (although this did not prevent the completion of the database). Project leads continue to engage as actively as possible, having also put in place the requisite DPIA documentation, to facilitate better data sharing. 
Local Authority participation rapidly increased as the platform prototype has been developed. 26 different officers attended the workshops in April 2021 and the project was seeking to build on this over the final two months as testing and actual logins were provided, and the word spread about the capabilities and benefits of the platform.</t>
  </si>
  <si>
    <r>
      <t>The Catalyst for Culture Programm</t>
    </r>
    <r>
      <rPr>
        <b/>
        <i/>
        <sz val="10"/>
        <color rgb="FF212529"/>
        <rFont val="Arial"/>
        <family val="2"/>
      </rPr>
      <t>e</t>
    </r>
    <r>
      <rPr>
        <sz val="10"/>
        <color rgb="FF212529"/>
        <rFont val="Arial"/>
        <family val="2"/>
      </rPr>
      <t> was a new partnership between established performing arts institutions of national and international standing in the SELEP region, providing live and on-line theatre experiences for audiences throughout Kent, Medway, Thurrock, Southend, East Sussex, South Essex and Essex during the Covid crisis, and supporting the creative, production and technical workforce, artists &amp; freelancers across the SELEP region.</t>
    </r>
  </si>
  <si>
    <t>COVID-19: The project was further impacted by Omicron Covid-19 variant in December 2021. Support of the programme enabled delivery partners to respond to impact constructively, modifying activity accordingly to enable all activity to continue to meet objectives. This risk was mitigated by having a flexible and collaborative approach to programme management with partners and an awareness that the majority of project outputs and benefits had been achieved to date.</t>
  </si>
  <si>
    <t>This project had previously received SSF and delivered a successful project. However, in the light of COVID-19, Visit England released additional funding to adapt existing projects to focus on the domestic market to drive recovery of the visitor economy. This offered the chance to carry on and add to the previous good work.</t>
  </si>
  <si>
    <t>Due to further lockdowns across the Christmas period and early 2021 the ability to work with tourism and hospitality businesses was greatly reduced. SSF funding was also matched by funding from Visit England’s Escape the Everyday Fund with the Campaign element of the SELEP funding due to be conducted after the ETE Campaign, delivery of which was postponed by Visit England due 2021 lockdowns as such the GGT Escape the Everyday Campaign ended in Mid August 2021 meaning to maximise the SELEP GGT funding it needed to take place in Sept/Oct 2021.</t>
  </si>
  <si>
    <t>The project focused on carbon sequestration (the removal of carbon dioxide from the atmosphere), where there is significant demand but fragmented supply.​</t>
  </si>
  <si>
    <t xml:space="preserve">Reports disseminated to over 50 organisations via the South East Local Nature Partnership network, the project steering group and the Local Nature Partnerships to existing networks of businesses, farmers, land owners, land agents and local authorities, as well as SELEP’s Clean Growth and Rural Working Groups. 
Demonstration Projects - 1 new nature-based carbon offset project developed and 1 delivered
Brokerage Hub Development - The research carried out through this project highlighted that it’s too early to be able to recommend a model for the development of a brokerage hub for the SELEP region, as the market is currently immature, crowded with new entrants and unregulated. It is recommended that Government intervention is required to provide an orderly regulatory framework. </t>
  </si>
  <si>
    <t>1.	 COVID-19 reduced the speed at which the project was able to start because many partners on the project steering group had not met or worked together previously and virtual meetings acted as a brake on effective project planning and delivery.  
2.	 It took longer than anticipated to confirm the two geographical focus areas in Essex as the county has a less well-developed natural capital network than in Kent and East Sussex.
3.	 The procurement of the main contractor was delayed because other larger and more complex procurements that were already in East Sussex County Council’s pipeline had to take precedence (notably the re-procurement of the £300m highway service). 
4.	 Delays with the Environment Bill (now Act) and a lack of clarity over the future of the post Brexit land use subsidy regime, notably the Environmental Land Management Scheme (ELMS), caused a delay in being able to progress some of the actions (e.g. engagement with landowners and farmers, due to the uncertainty over future funding for farmers and land owners).  
5.	 This is a rapidly evolving area of work, therefore an extension of 6 months enabled project leads to increase the learning they could bring to the project.
6.	 There was a heavy dependency on 3rd parties engaging with the project, including target local authorities, businesses and land owners/managers, whose priorities have mainly been on COVID recovery.
7.	 A further delay was experienced toward the end of project delivery following the unfortunate passing of the lead project manager.</t>
  </si>
  <si>
    <t>The North Kent Enterprise Zone (NKEZ) was designated by Government in Autumn 2015 and came into operation on 1 April 2017. The SELEP Strategic Board endorsed the SSF funding bid to support the NKEZ in June 2017, with the funding package covering three elements, subsequently reduced to two:
1. Preparation of Local Development Orders (LDOs) and Masterplan for Innovation Park Medway (IPM)
2. Marketing of North Kent Enterprise Zone (NKEZ) and associated collateral.
A third component, a proposed evaluation, was not progressed and the funding approved in principle for this component was applied instead to element (1).</t>
  </si>
  <si>
    <t>Benefits Delivered (based on latest reports from project leads)</t>
  </si>
  <si>
    <t>Carbon Pathway (C-Path) was a dynamic cloud-based resource that was intended to be used to design, facilitate, accelerate and monitor investment in the low carbon and renewable energy economy (LCREE), in partnership with and accessible to public and private bodies across the SELEP region.</t>
  </si>
  <si>
    <t>By the end of 2019 the project sought to create a radically different financial product (FP) used to accelerate the delivery of housing developments which are future proofed for 2050. It aimed to help overcome the following barriers to housing delivery highlighted by the Letwin Review, by taking a long term approach to development finance.</t>
  </si>
  <si>
    <t>To contribute towards covering the cost of anticipated total design stage costs of £260,000 for the development of an Innovation Centre on Kent Medical Campus Enterprise Zone.
The 2,787sqm (30,000 sqft.) Innovation Centre offers SMEs focused on life science, healthcare and med-tech activities access to a combination of high-grade office accommodation and business support providing a nurturing environment for start-ups and growing businesses. In doing so the project sought to address a significant under provision by the private sector in the SELEP area.
The centre also provides conferencing and meeting space to assist in the formation of a “research hotel” where businesses, academics and medical professionals can collaborate to enable new ideas to be developed and introduce new products to the market.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</si>
</sst>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6" formatCode="&quot;£&quot;#,##0;[Red]\-&quot;£&quot;#,##0"/>
  </numFmts>
  <fonts count="10" x14ac:knownFonts="1">
    <font>
      <sz val="11"/>
      <color theme="1"/>
      <name val="Calibri"/>
      <family val="2"/>
      <scheme val="minor"/>
    </font>
    <font>
      <sz val="10"/>
      <color theme="1"/>
      <name val="Arial"/>
      <family val="2"/>
    </font>
    <font>
      <b/>
      <sz val="10"/>
      <color theme="1"/>
      <name val="Arial"/>
      <family val="2"/>
    </font>
    <font>
      <u/>
      <sz val="12"/>
      <color theme="10"/>
      <name val="Arial"/>
      <family val="2"/>
    </font>
    <font>
      <sz val="10"/>
      <name val="Arial"/>
      <family val="2"/>
    </font>
    <font>
      <u/>
      <sz val="10"/>
      <color theme="1"/>
      <name val="Arial"/>
      <family val="2"/>
    </font>
    <font>
      <sz val="10"/>
      <color rgb="FF212529"/>
      <name val="Arial"/>
      <family val="2"/>
    </font>
    <font>
      <sz val="10"/>
      <color rgb="FF44BCCD"/>
      <name val="Arial"/>
      <family val="2"/>
    </font>
    <font>
      <b/>
      <i/>
      <sz val="10"/>
      <color rgb="FF212529"/>
      <name val="Arial"/>
      <family val="2"/>
    </font>
    <font>
      <b/>
      <sz val="12"/>
      <color theme="1"/>
      <name val="Arial"/>
      <family val="2"/>
    </font>
  </fonts>
  <fills count="4">
    <fill>
      <patternFill patternType="none"/>
    </fill>
    <fill>
      <patternFill patternType="gray125"/>
    </fill>
    <fill>
      <patternFill patternType="solid">
        <fgColor theme="3" tint="0.59999389629810485"/>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38">
    <xf numFmtId="0" fontId="0" fillId="0" borderId="0" xfId="0"/>
    <xf numFmtId="0" fontId="1" fillId="0" borderId="0" xfId="0" applyFont="1"/>
    <xf numFmtId="0" fontId="2" fillId="2" borderId="1" xfId="0"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xf>
    <xf numFmtId="0" fontId="2" fillId="3" borderId="1" xfId="0" applyFont="1" applyFill="1" applyBorder="1" applyAlignment="1">
      <alignment vertical="center" wrapText="1"/>
    </xf>
    <xf numFmtId="14" fontId="1" fillId="0" borderId="1" xfId="0" applyNumberFormat="1" applyFont="1" applyBorder="1" applyAlignment="1">
      <alignment horizontal="center" vertical="center" wrapText="1"/>
    </xf>
    <xf numFmtId="6" fontId="1" fillId="0" borderId="1" xfId="0" applyNumberFormat="1" applyFont="1" applyBorder="1" applyAlignment="1">
      <alignment horizontal="center" vertical="center" wrapText="1"/>
    </xf>
    <xf numFmtId="5" fontId="1" fillId="0" borderId="1" xfId="0" applyNumberFormat="1"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1" xfId="0" applyFont="1" applyBorder="1" applyAlignment="1">
      <alignment horizontal="center" vertical="center"/>
    </xf>
    <xf numFmtId="0" fontId="2" fillId="0" borderId="1" xfId="0" applyFont="1" applyBorder="1" applyAlignment="1">
      <alignment vertical="center" wrapText="1"/>
    </xf>
    <xf numFmtId="0" fontId="1" fillId="0" borderId="1" xfId="0" applyFont="1" applyBorder="1" applyAlignment="1">
      <alignment horizontal="center" vertical="center" wrapText="1"/>
    </xf>
    <xf numFmtId="0" fontId="9" fillId="0" borderId="1" xfId="0" applyFont="1" applyBorder="1" applyAlignment="1">
      <alignment vertical="center" wrapText="1"/>
    </xf>
    <xf numFmtId="6" fontId="9" fillId="0" borderId="1" xfId="0" applyNumberFormat="1" applyFont="1" applyBorder="1" applyAlignment="1">
      <alignment horizontal="center" vertical="center" wrapText="1"/>
    </xf>
    <xf numFmtId="0" fontId="2" fillId="0" borderId="1" xfId="0" applyFont="1" applyBorder="1" applyAlignment="1">
      <alignment horizontal="center" wrapText="1"/>
    </xf>
    <xf numFmtId="0" fontId="2" fillId="0" borderId="1" xfId="0" applyFont="1" applyBorder="1" applyAlignment="1">
      <alignment wrapText="1"/>
    </xf>
    <xf numFmtId="0" fontId="1" fillId="0" borderId="1" xfId="0" applyFont="1" applyBorder="1" applyAlignment="1">
      <alignment vertical="top"/>
    </xf>
    <xf numFmtId="0" fontId="1" fillId="0" borderId="0" xfId="0" applyFont="1" applyAlignment="1">
      <alignment horizontal="center" vertical="center" wrapText="1"/>
    </xf>
    <xf numFmtId="14" fontId="1" fillId="0" borderId="0" xfId="0" applyNumberFormat="1" applyFont="1" applyAlignment="1">
      <alignment horizontal="center" vertical="center" wrapText="1"/>
    </xf>
    <xf numFmtId="0" fontId="2" fillId="0" borderId="0" xfId="0" applyFont="1" applyAlignment="1">
      <alignment horizontal="center" wrapText="1"/>
    </xf>
    <xf numFmtId="0" fontId="2" fillId="0" borderId="0" xfId="0" applyFont="1" applyAlignment="1">
      <alignment wrapText="1"/>
    </xf>
    <xf numFmtId="0" fontId="1" fillId="0" borderId="0" xfId="0" applyFont="1" applyAlignment="1">
      <alignment horizontal="center" vertical="center"/>
    </xf>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lignment vertical="center"/>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1" applyFont="1" applyBorder="1" applyAlignment="1">
      <alignment horizontal="left" vertical="center" wrapText="1"/>
    </xf>
    <xf numFmtId="0" fontId="1" fillId="0" borderId="1" xfId="0" applyFont="1" applyBorder="1" applyAlignment="1">
      <alignment vertical="center" wrapText="1" shrinkToFit="1"/>
    </xf>
    <xf numFmtId="0" fontId="4" fillId="0" borderId="1" xfId="0" applyFont="1" applyBorder="1" applyAlignment="1">
      <alignment horizontal="left" vertical="center" wrapText="1"/>
    </xf>
    <xf numFmtId="0" fontId="1" fillId="3" borderId="1" xfId="0" applyFont="1" applyFill="1" applyBorder="1" applyAlignment="1">
      <alignment vertical="center" wrapText="1"/>
    </xf>
    <xf numFmtId="0" fontId="6" fillId="0" borderId="1" xfId="0" applyFont="1" applyBorder="1" applyAlignment="1">
      <alignment horizontal="left" vertical="center" wrapText="1"/>
    </xf>
    <xf numFmtId="0" fontId="4" fillId="0" borderId="1" xfId="0" applyFont="1" applyBorder="1" applyAlignment="1">
      <alignment vertical="center" wrapText="1"/>
    </xf>
    <xf numFmtId="0" fontId="6" fillId="0" borderId="0" xfId="0" applyFont="1" applyAlignment="1">
      <alignment horizontal="left" vertical="center" wrapText="1"/>
    </xf>
    <xf numFmtId="0" fontId="2" fillId="3"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9" fillId="0" borderId="1"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https://essexcountycouncil.sharepoint.com/sites/SELEPSecretariatAll/Shared%20Documents/General/Growing%20Places%20Fund/SSF%20revenue/SSF%20bid%20log%20Master.xlsx" TargetMode="External"/><Relationship Id="rId1" Type="http://schemas.openxmlformats.org/officeDocument/2006/relationships/externalLinkPath" Target="/sites/SELEPSecretariatAll/Shared%20Documents/General/Growing%20Places%20Fund/SSF%20revenue/SSF%20bid%20log%20Maste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Bid Log"/>
      <sheetName val="Funding Transfer"/>
      <sheetName val="Funding allocated"/>
      <sheetName val="Change Requests"/>
      <sheetName val="Contacts"/>
      <sheetName val="End of Project Reporting"/>
      <sheetName val="Sheet1"/>
    </sheetNames>
    <sheetDataSet>
      <sheetData sheetId="0"/>
      <sheetData sheetId="1">
        <row r="8">
          <cell r="D8">
            <v>161000</v>
          </cell>
          <cell r="AN8">
            <v>117310</v>
          </cell>
        </row>
        <row r="9">
          <cell r="D9">
            <v>156000</v>
          </cell>
          <cell r="AN9">
            <v>104000</v>
          </cell>
        </row>
        <row r="10">
          <cell r="D10">
            <v>60000</v>
          </cell>
          <cell r="AN10">
            <v>1210000</v>
          </cell>
        </row>
        <row r="11">
          <cell r="D11">
            <v>110000</v>
          </cell>
          <cell r="AM11">
            <v>47425</v>
          </cell>
        </row>
        <row r="12">
          <cell r="AM12">
            <v>38500</v>
          </cell>
        </row>
        <row r="13">
          <cell r="D13">
            <v>96000</v>
          </cell>
        </row>
        <row r="14">
          <cell r="D14">
            <v>40000</v>
          </cell>
          <cell r="AN14">
            <v>20000</v>
          </cell>
        </row>
        <row r="15">
          <cell r="AN15">
            <v>91800</v>
          </cell>
        </row>
        <row r="16">
          <cell r="D16">
            <v>15000</v>
          </cell>
          <cell r="AN16">
            <v>21000</v>
          </cell>
        </row>
        <row r="17">
          <cell r="D17">
            <v>150000</v>
          </cell>
          <cell r="AN17">
            <v>1029000</v>
          </cell>
        </row>
        <row r="18">
          <cell r="D18">
            <v>129500</v>
          </cell>
          <cell r="AM18">
            <v>55500</v>
          </cell>
        </row>
        <row r="19">
          <cell r="D19">
            <v>115000</v>
          </cell>
          <cell r="AN19">
            <v>82500</v>
          </cell>
        </row>
        <row r="20">
          <cell r="AN20">
            <v>50000</v>
          </cell>
        </row>
        <row r="21">
          <cell r="AM21">
            <v>29790</v>
          </cell>
        </row>
        <row r="22">
          <cell r="AM22">
            <v>108835</v>
          </cell>
          <cell r="AN22">
            <v>48000</v>
          </cell>
        </row>
        <row r="24">
          <cell r="D24">
            <v>91500</v>
          </cell>
          <cell r="AM24">
            <v>40000</v>
          </cell>
        </row>
        <row r="25">
          <cell r="D25">
            <v>99061</v>
          </cell>
          <cell r="AM25">
            <v>42512</v>
          </cell>
        </row>
        <row r="26">
          <cell r="D26">
            <v>181700</v>
          </cell>
          <cell r="AM26">
            <v>31460</v>
          </cell>
          <cell r="AN26">
            <v>55040</v>
          </cell>
        </row>
        <row r="27">
          <cell r="D27">
            <v>35000</v>
          </cell>
        </row>
        <row r="28">
          <cell r="D28">
            <v>135000</v>
          </cell>
        </row>
      </sheetData>
      <sheetData sheetId="2"/>
      <sheetData sheetId="3"/>
      <sheetData sheetId="4"/>
      <sheetData sheetId="5"/>
      <sheetData sheetId="6">
        <row r="3">
          <cell r="C3">
            <v>42887</v>
          </cell>
        </row>
        <row r="5">
          <cell r="C5">
            <v>42887</v>
          </cell>
        </row>
        <row r="6">
          <cell r="C6">
            <v>43344</v>
          </cell>
        </row>
        <row r="7">
          <cell r="C7">
            <v>43525</v>
          </cell>
        </row>
        <row r="8">
          <cell r="C8">
            <v>43344</v>
          </cell>
        </row>
        <row r="10">
          <cell r="C10">
            <v>43344</v>
          </cell>
        </row>
        <row r="11">
          <cell r="C11">
            <v>43435</v>
          </cell>
        </row>
        <row r="12">
          <cell r="C12">
            <v>43435</v>
          </cell>
        </row>
        <row r="13">
          <cell r="C13">
            <v>43739</v>
          </cell>
        </row>
        <row r="14">
          <cell r="C14">
            <v>43800</v>
          </cell>
        </row>
        <row r="15">
          <cell r="C15" t="str">
            <v>Electronic Vote July 2020</v>
          </cell>
        </row>
        <row r="16">
          <cell r="C16" t="str">
            <v>Electronic Vote July 2020</v>
          </cell>
        </row>
        <row r="17">
          <cell r="C17">
            <v>44106</v>
          </cell>
        </row>
        <row r="19">
          <cell r="C19">
            <v>44166</v>
          </cell>
        </row>
        <row r="20">
          <cell r="C20">
            <v>44166</v>
          </cell>
        </row>
        <row r="21">
          <cell r="C21">
            <v>44166</v>
          </cell>
        </row>
        <row r="22">
          <cell r="C22">
            <v>44166</v>
          </cell>
        </row>
        <row r="23">
          <cell r="C23">
            <v>44256</v>
          </cell>
        </row>
      </sheetData>
    </sheetDataSet>
  </externalBook>
</externalLink>
</file>

<file path=xl/persons/person.xml><?xml version="1.0" encoding="utf-8"?>
<personList xmlns="http://schemas.microsoft.com/office/spreadsheetml/2018/threadedcomments" xmlns:x="http://schemas.openxmlformats.org/spreadsheetml/2006/main">
  <person displayName="Helen Dyer - Capital Programme Manager (SELEP)" id="{052509AE-F3A2-4255-8C9D-19F154DE6AB4}" userId="Helen.Dyer@southeastlep.com" providerId="PeoplePicker"/>
  <person displayName="Howard Davies - Capital Programme Officer (SELEP)" id="{A241D9E1-DFBD-4F64-924D-A779DBC6B7ED}" userId="Howard.Davies@Southeastlep.com" providerId="PeoplePicker"/>
  <person displayName="Helen Dyer" id="{C847F216-D86E-4A99-BB35-D047C445DC5A}" userId="S::Helen.Dyer@southeastlep.com::c0b5969c-f8fc-4dfd-9f1e-1bc0a843a539" providerId="AD"/>
  <person displayName="Howard Davies - Capital Programme Officer (SELEP)" id="{26AA27F7-F9DB-49F1-A3E7-AC1075354FBA}" userId="S::Howard.Davies@southeastlep.com::9b1548bf-a62b-4f6e-bc89-d9dbcd5885ec"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E16" dT="2024-03-07T12:23:45.12" personId="{C847F216-D86E-4A99-BB35-D047C445DC5A}" id="{FFD86AF0-395D-4ECC-9EEB-21207A452F5F}">
    <text xml:space="preserve">@Howard Davies - Capital Programme Officer (SELEP) The SSF bid log master spreadsheet appears to show additional Actual Match of £48,000 which is not reported here. I've looked at the final evaluation report but it doesn't seem to reference spend anywhere so I can't confirm which is correct. </text>
    <mentions>
      <mention mentionpersonId="{A241D9E1-DFBD-4F64-924D-A779DBC6B7ED}" mentionId="{6B507BFE-8E0B-4486-999E-11098F39411D}" startIndex="0" length="50"/>
    </mentions>
  </threadedComment>
  <threadedComment ref="E16" dT="2024-03-08T09:09:48.95" personId="{26AA27F7-F9DB-49F1-A3E7-AC1075354FBA}" id="{79B89532-8413-473B-9BBA-852FA75A0665}" parentId="{FFD86AF0-395D-4ECC-9EEB-21207A452F5F}">
    <text>@Helen Dyer - Capital Programme Manager (SELEP) Yes, there is an additional £48k in cash match now added to formula.</text>
    <mentions>
      <mention mentionpersonId="{052509AE-F3A2-4255-8C9D-19F154DE6AB4}" mentionId="{751C656A-8533-4AB0-802F-D2174D9FE500}" startIndex="0" length="47"/>
    </mentions>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F7B1BA-2702-47EF-9B1D-C6D4F1CD35C9}">
  <sheetPr>
    <pageSetUpPr fitToPage="1"/>
  </sheetPr>
  <dimension ref="A1:N22"/>
  <sheetViews>
    <sheetView tabSelected="1" zoomScale="70" zoomScaleNormal="70" workbookViewId="0">
      <pane xSplit="1" ySplit="1" topLeftCell="H7" activePane="bottomRight" state="frozen"/>
      <selection pane="topRight" activeCell="B1" sqref="B1"/>
      <selection pane="bottomLeft" activeCell="A2" sqref="A2"/>
      <selection pane="bottomRight" activeCell="K5" sqref="K5"/>
    </sheetView>
  </sheetViews>
  <sheetFormatPr defaultColWidth="8.7265625" defaultRowHeight="13" x14ac:dyDescent="0.3"/>
  <cols>
    <col min="1" max="1" width="35.1796875" style="24" customWidth="1"/>
    <col min="2" max="2" width="23.453125" style="18" customWidth="1"/>
    <col min="3" max="3" width="18.453125" style="18" customWidth="1"/>
    <col min="4" max="4" width="16.7265625" style="18" customWidth="1"/>
    <col min="5" max="5" width="15.81640625" style="18" bestFit="1" customWidth="1"/>
    <col min="6" max="6" width="11.26953125" style="19" customWidth="1"/>
    <col min="7" max="7" width="15" style="20" customWidth="1"/>
    <col min="8" max="8" width="16.453125" style="21" customWidth="1"/>
    <col min="9" max="9" width="16.1796875" style="22" customWidth="1"/>
    <col min="10" max="10" width="115.26953125" style="22" bestFit="1" customWidth="1"/>
    <col min="11" max="11" width="148.54296875" style="23" bestFit="1" customWidth="1"/>
    <col min="12" max="12" width="108.81640625" style="23" customWidth="1"/>
    <col min="13" max="13" width="77.54296875" style="23" customWidth="1"/>
    <col min="14" max="14" width="77.81640625" style="18" customWidth="1"/>
    <col min="15" max="16384" width="8.7265625" style="1"/>
  </cols>
  <sheetData>
    <row r="1" spans="1:14" s="25" customFormat="1" ht="52" x14ac:dyDescent="0.35">
      <c r="A1" s="2" t="s">
        <v>0</v>
      </c>
      <c r="B1" s="2" t="s">
        <v>91</v>
      </c>
      <c r="C1" s="2" t="s">
        <v>1</v>
      </c>
      <c r="D1" s="2" t="s">
        <v>2</v>
      </c>
      <c r="E1" s="2" t="s">
        <v>3</v>
      </c>
      <c r="F1" s="3" t="s">
        <v>4</v>
      </c>
      <c r="G1" s="2" t="s">
        <v>5</v>
      </c>
      <c r="H1" s="2" t="s">
        <v>6</v>
      </c>
      <c r="I1" s="2" t="s">
        <v>7</v>
      </c>
      <c r="J1" s="2" t="s">
        <v>8</v>
      </c>
      <c r="K1" s="2" t="s">
        <v>9</v>
      </c>
      <c r="L1" s="4" t="s">
        <v>126</v>
      </c>
      <c r="M1" s="4" t="s">
        <v>10</v>
      </c>
      <c r="N1" s="2" t="s">
        <v>11</v>
      </c>
    </row>
    <row r="2" spans="1:14" s="25" customFormat="1" ht="114" customHeight="1" x14ac:dyDescent="0.35">
      <c r="A2" s="5" t="s">
        <v>12</v>
      </c>
      <c r="B2" s="35" t="s">
        <v>92</v>
      </c>
      <c r="C2" s="6">
        <f>[1]Sheet1!C3</f>
        <v>42887</v>
      </c>
      <c r="D2" s="7">
        <f>'[1]Funding Transfer'!D8</f>
        <v>161000</v>
      </c>
      <c r="E2" s="8">
        <f>'[1]Funding Transfer'!AN8</f>
        <v>117310</v>
      </c>
      <c r="F2" s="6">
        <v>43406</v>
      </c>
      <c r="G2" s="6">
        <v>44561</v>
      </c>
      <c r="H2" s="9">
        <f>DATEDIF(F2,G2,"m")-12</f>
        <v>25</v>
      </c>
      <c r="I2" s="10" t="s">
        <v>13</v>
      </c>
      <c r="J2" s="26" t="s">
        <v>125</v>
      </c>
      <c r="K2" s="27" t="s">
        <v>48</v>
      </c>
      <c r="L2" s="27" t="s">
        <v>49</v>
      </c>
      <c r="M2" s="27" t="s">
        <v>98</v>
      </c>
      <c r="N2" s="26"/>
    </row>
    <row r="3" spans="1:14" s="25" customFormat="1" ht="163.5" customHeight="1" x14ac:dyDescent="0.35">
      <c r="A3" s="5" t="s">
        <v>14</v>
      </c>
      <c r="B3" s="35" t="s">
        <v>92</v>
      </c>
      <c r="C3" s="6">
        <f>[1]Sheet1!C10</f>
        <v>43344</v>
      </c>
      <c r="D3" s="7">
        <f>'[1]Funding Transfer'!D9</f>
        <v>156000</v>
      </c>
      <c r="E3" s="8">
        <f>'[1]Funding Transfer'!AN9</f>
        <v>104000</v>
      </c>
      <c r="F3" s="6">
        <v>43454</v>
      </c>
      <c r="G3" s="6">
        <v>43709</v>
      </c>
      <c r="H3" s="9">
        <f t="shared" ref="H3:H21" si="0">DATEDIF(F3,G3,"m")-12</f>
        <v>-4</v>
      </c>
      <c r="I3" s="10" t="s">
        <v>13</v>
      </c>
      <c r="J3" s="26" t="s">
        <v>129</v>
      </c>
      <c r="K3" s="27" t="s">
        <v>50</v>
      </c>
      <c r="L3" s="26" t="s">
        <v>51</v>
      </c>
      <c r="M3" s="27" t="s">
        <v>52</v>
      </c>
      <c r="N3" s="26" t="s">
        <v>53</v>
      </c>
    </row>
    <row r="4" spans="1:14" s="25" customFormat="1" ht="204" customHeight="1" x14ac:dyDescent="0.35">
      <c r="A4" s="11" t="s">
        <v>15</v>
      </c>
      <c r="B4" s="36" t="s">
        <v>93</v>
      </c>
      <c r="C4" s="6">
        <f>[1]Sheet1!C5</f>
        <v>42887</v>
      </c>
      <c r="D4" s="7">
        <f>'[1]Funding Transfer'!D10</f>
        <v>60000</v>
      </c>
      <c r="E4" s="8">
        <f>'[1]Funding Transfer'!AN10</f>
        <v>1210000</v>
      </c>
      <c r="F4" s="6">
        <v>42979</v>
      </c>
      <c r="G4" s="6">
        <v>43709</v>
      </c>
      <c r="H4" s="9">
        <f t="shared" si="0"/>
        <v>12</v>
      </c>
      <c r="I4" s="10" t="s">
        <v>16</v>
      </c>
      <c r="J4" s="26" t="s">
        <v>101</v>
      </c>
      <c r="K4" s="27" t="s">
        <v>17</v>
      </c>
      <c r="L4" s="27" t="s">
        <v>55</v>
      </c>
      <c r="M4" s="27" t="s">
        <v>54</v>
      </c>
      <c r="N4" s="12"/>
    </row>
    <row r="5" spans="1:14" s="25" customFormat="1" ht="317.5" customHeight="1" x14ac:dyDescent="0.35">
      <c r="A5" s="11" t="s">
        <v>18</v>
      </c>
      <c r="B5" s="36" t="s">
        <v>94</v>
      </c>
      <c r="C5" s="6">
        <f>[1]Sheet1!C6</f>
        <v>43344</v>
      </c>
      <c r="D5" s="7">
        <f>'[1]Funding Transfer'!D11</f>
        <v>110000</v>
      </c>
      <c r="E5" s="8">
        <f>'[1]Funding Transfer'!AM11</f>
        <v>47425</v>
      </c>
      <c r="F5" s="6">
        <v>43472</v>
      </c>
      <c r="G5" s="6">
        <v>43770</v>
      </c>
      <c r="H5" s="9">
        <f t="shared" si="0"/>
        <v>-3</v>
      </c>
      <c r="I5" s="10" t="s">
        <v>16</v>
      </c>
      <c r="J5" s="26" t="s">
        <v>128</v>
      </c>
      <c r="K5" s="24" t="s">
        <v>56</v>
      </c>
      <c r="L5" s="27" t="s">
        <v>99</v>
      </c>
      <c r="M5" s="27" t="s">
        <v>57</v>
      </c>
      <c r="N5" s="28" t="s">
        <v>100</v>
      </c>
    </row>
    <row r="6" spans="1:14" s="25" customFormat="1" ht="148" customHeight="1" x14ac:dyDescent="0.35">
      <c r="A6" s="11" t="s">
        <v>19</v>
      </c>
      <c r="B6" s="36" t="s">
        <v>95</v>
      </c>
      <c r="C6" s="6">
        <f>[1]Sheet1!C7</f>
        <v>43525</v>
      </c>
      <c r="D6" s="7">
        <v>60370.559999999998</v>
      </c>
      <c r="E6" s="8">
        <f>'[1]Funding Transfer'!AM12</f>
        <v>38500</v>
      </c>
      <c r="F6" s="6">
        <v>43510</v>
      </c>
      <c r="G6" s="6">
        <v>44440</v>
      </c>
      <c r="H6" s="9">
        <f t="shared" si="0"/>
        <v>18</v>
      </c>
      <c r="I6" s="10" t="s">
        <v>16</v>
      </c>
      <c r="J6" s="26" t="s">
        <v>102</v>
      </c>
      <c r="K6" s="29" t="s">
        <v>20</v>
      </c>
      <c r="L6" s="27" t="s">
        <v>58</v>
      </c>
      <c r="M6" s="27" t="s">
        <v>21</v>
      </c>
      <c r="N6" s="26"/>
    </row>
    <row r="7" spans="1:14" s="25" customFormat="1" ht="229" customHeight="1" x14ac:dyDescent="0.35">
      <c r="A7" s="11" t="s">
        <v>22</v>
      </c>
      <c r="B7" s="36" t="s">
        <v>95</v>
      </c>
      <c r="C7" s="6">
        <f>[1]Sheet1!C8</f>
        <v>43344</v>
      </c>
      <c r="D7" s="7">
        <f>'[1]Funding Transfer'!D13</f>
        <v>96000</v>
      </c>
      <c r="E7" s="8">
        <v>70000</v>
      </c>
      <c r="F7" s="6">
        <v>43551</v>
      </c>
      <c r="G7" s="6">
        <v>44044</v>
      </c>
      <c r="H7" s="9">
        <f t="shared" si="0"/>
        <v>4</v>
      </c>
      <c r="I7" s="10" t="s">
        <v>16</v>
      </c>
      <c r="J7" s="26" t="s">
        <v>103</v>
      </c>
      <c r="K7" s="27" t="s">
        <v>59</v>
      </c>
      <c r="L7" s="26" t="s">
        <v>60</v>
      </c>
      <c r="M7" s="24" t="s">
        <v>105</v>
      </c>
      <c r="N7" s="30" t="s">
        <v>104</v>
      </c>
    </row>
    <row r="8" spans="1:14" s="25" customFormat="1" ht="60.65" customHeight="1" x14ac:dyDescent="0.35">
      <c r="A8" s="11" t="s">
        <v>23</v>
      </c>
      <c r="B8" s="36"/>
      <c r="C8" s="6">
        <f>[1]Sheet1!C11</f>
        <v>43435</v>
      </c>
      <c r="D8" s="7">
        <f>'[1]Funding Transfer'!D14</f>
        <v>40000</v>
      </c>
      <c r="E8" s="8">
        <f>'[1]Funding Transfer'!AN14</f>
        <v>20000</v>
      </c>
      <c r="F8" s="6">
        <v>43466</v>
      </c>
      <c r="G8" s="6">
        <v>43831</v>
      </c>
      <c r="H8" s="9">
        <f t="shared" si="0"/>
        <v>0</v>
      </c>
      <c r="I8" s="10" t="s">
        <v>16</v>
      </c>
      <c r="J8" s="26" t="s">
        <v>106</v>
      </c>
      <c r="K8" s="27" t="s">
        <v>61</v>
      </c>
      <c r="L8" s="27" t="s">
        <v>62</v>
      </c>
      <c r="M8" s="27" t="s">
        <v>24</v>
      </c>
      <c r="N8" s="12"/>
    </row>
    <row r="9" spans="1:14" s="25" customFormat="1" ht="57" customHeight="1" x14ac:dyDescent="0.35">
      <c r="A9" s="11" t="s">
        <v>25</v>
      </c>
      <c r="B9" s="36"/>
      <c r="C9" s="6">
        <f>[1]Sheet1!C12</f>
        <v>43435</v>
      </c>
      <c r="D9" s="7">
        <v>166600</v>
      </c>
      <c r="E9" s="8">
        <f>'[1]Funding Transfer'!AN15</f>
        <v>91800</v>
      </c>
      <c r="F9" s="6">
        <v>43709</v>
      </c>
      <c r="G9" s="6">
        <v>44013</v>
      </c>
      <c r="H9" s="9">
        <f t="shared" si="0"/>
        <v>-2</v>
      </c>
      <c r="I9" s="10" t="s">
        <v>16</v>
      </c>
      <c r="J9" s="26" t="s">
        <v>107</v>
      </c>
      <c r="K9" s="27" t="s">
        <v>63</v>
      </c>
      <c r="L9" s="27" t="s">
        <v>64</v>
      </c>
      <c r="M9" s="27"/>
      <c r="N9" s="26" t="s">
        <v>26</v>
      </c>
    </row>
    <row r="10" spans="1:14" s="25" customFormat="1" ht="125.15" customHeight="1" x14ac:dyDescent="0.35">
      <c r="A10" s="11" t="s">
        <v>27</v>
      </c>
      <c r="B10" s="36" t="s">
        <v>96</v>
      </c>
      <c r="C10" s="6">
        <f>[1]Sheet1!C13</f>
        <v>43739</v>
      </c>
      <c r="D10" s="7">
        <f>'[1]Funding Transfer'!D16</f>
        <v>15000</v>
      </c>
      <c r="E10" s="8">
        <f>'[1]Funding Transfer'!AN16</f>
        <v>21000</v>
      </c>
      <c r="F10" s="6">
        <v>43556</v>
      </c>
      <c r="G10" s="6">
        <v>44621</v>
      </c>
      <c r="H10" s="9">
        <f t="shared" si="0"/>
        <v>23</v>
      </c>
      <c r="I10" s="10" t="s">
        <v>16</v>
      </c>
      <c r="J10" s="26" t="s">
        <v>108</v>
      </c>
      <c r="K10" s="27" t="s">
        <v>65</v>
      </c>
      <c r="L10" s="27" t="s">
        <v>66</v>
      </c>
      <c r="M10" s="27" t="s">
        <v>67</v>
      </c>
      <c r="N10" s="26" t="s">
        <v>28</v>
      </c>
    </row>
    <row r="11" spans="1:14" s="25" customFormat="1" ht="213" customHeight="1" x14ac:dyDescent="0.35">
      <c r="A11" s="11" t="s">
        <v>29</v>
      </c>
      <c r="B11" s="36" t="s">
        <v>93</v>
      </c>
      <c r="C11" s="6">
        <f>[1]Sheet1!C12</f>
        <v>43435</v>
      </c>
      <c r="D11" s="7">
        <f>'[1]Funding Transfer'!D17</f>
        <v>150000</v>
      </c>
      <c r="E11" s="8">
        <f>'[1]Funding Transfer'!AN17</f>
        <v>1029000</v>
      </c>
      <c r="F11" s="6">
        <v>43854</v>
      </c>
      <c r="G11" s="6">
        <v>44501</v>
      </c>
      <c r="H11" s="9">
        <f t="shared" si="0"/>
        <v>9</v>
      </c>
      <c r="I11" s="10" t="s">
        <v>16</v>
      </c>
      <c r="J11" s="26" t="s">
        <v>109</v>
      </c>
      <c r="K11" s="31" t="s">
        <v>68</v>
      </c>
      <c r="L11" s="27" t="s">
        <v>30</v>
      </c>
      <c r="M11" s="27" t="s">
        <v>31</v>
      </c>
      <c r="N11" s="12"/>
    </row>
    <row r="12" spans="1:14" s="25" customFormat="1" ht="275" x14ac:dyDescent="0.35">
      <c r="A12" s="11" t="s">
        <v>32</v>
      </c>
      <c r="B12" s="36" t="s">
        <v>97</v>
      </c>
      <c r="C12" s="6">
        <f>[1]Sheet1!C13</f>
        <v>43739</v>
      </c>
      <c r="D12" s="7">
        <f>'[1]Funding Transfer'!D18</f>
        <v>129500</v>
      </c>
      <c r="E12" s="8">
        <f>'[1]Funding Transfer'!AM18</f>
        <v>55500</v>
      </c>
      <c r="F12" s="6">
        <v>43739</v>
      </c>
      <c r="G12" s="6">
        <v>44439</v>
      </c>
      <c r="H12" s="9">
        <f t="shared" si="0"/>
        <v>10</v>
      </c>
      <c r="I12" s="10" t="s">
        <v>16</v>
      </c>
      <c r="J12" s="32" t="s">
        <v>110</v>
      </c>
      <c r="K12" s="27" t="s">
        <v>69</v>
      </c>
      <c r="L12" s="27" t="s">
        <v>70</v>
      </c>
      <c r="M12" s="27" t="s">
        <v>71</v>
      </c>
      <c r="N12" s="30" t="s">
        <v>111</v>
      </c>
    </row>
    <row r="13" spans="1:14" s="25" customFormat="1" ht="68.5" customHeight="1" x14ac:dyDescent="0.35">
      <c r="A13" s="11" t="s">
        <v>33</v>
      </c>
      <c r="B13" s="36"/>
      <c r="C13" s="6">
        <f>[1]Sheet1!C14</f>
        <v>43800</v>
      </c>
      <c r="D13" s="7">
        <f>'[1]Funding Transfer'!D19</f>
        <v>115000</v>
      </c>
      <c r="E13" s="8">
        <f>'[1]Funding Transfer'!AN19</f>
        <v>82500</v>
      </c>
      <c r="F13" s="6">
        <v>43831</v>
      </c>
      <c r="G13" s="6">
        <v>44440</v>
      </c>
      <c r="H13" s="9">
        <f t="shared" si="0"/>
        <v>8</v>
      </c>
      <c r="I13" s="10" t="s">
        <v>16</v>
      </c>
      <c r="J13" s="32" t="s">
        <v>112</v>
      </c>
      <c r="K13" s="27" t="s">
        <v>72</v>
      </c>
      <c r="L13" s="27" t="s">
        <v>73</v>
      </c>
      <c r="M13" s="27" t="s">
        <v>74</v>
      </c>
      <c r="N13" s="12"/>
    </row>
    <row r="14" spans="1:14" s="25" customFormat="1" ht="128.5" customHeight="1" x14ac:dyDescent="0.35">
      <c r="A14" s="11" t="s">
        <v>34</v>
      </c>
      <c r="B14" s="36" t="s">
        <v>95</v>
      </c>
      <c r="C14" s="6" t="str">
        <f>[1]Sheet1!C15</f>
        <v>Electronic Vote July 2020</v>
      </c>
      <c r="D14" s="7">
        <v>75992.75</v>
      </c>
      <c r="E14" s="8">
        <f>'[1]Funding Transfer'!AN20</f>
        <v>50000</v>
      </c>
      <c r="F14" s="6">
        <v>44013</v>
      </c>
      <c r="G14" s="6">
        <v>44317</v>
      </c>
      <c r="H14" s="9">
        <f t="shared" si="0"/>
        <v>-2</v>
      </c>
      <c r="I14" s="10" t="s">
        <v>16</v>
      </c>
      <c r="J14" s="32" t="s">
        <v>35</v>
      </c>
      <c r="K14" s="27" t="s">
        <v>75</v>
      </c>
      <c r="L14" s="27" t="s">
        <v>76</v>
      </c>
      <c r="M14" s="27" t="s">
        <v>36</v>
      </c>
      <c r="N14" s="12"/>
    </row>
    <row r="15" spans="1:14" s="25" customFormat="1" ht="137.15" customHeight="1" x14ac:dyDescent="0.35">
      <c r="A15" s="11" t="s">
        <v>37</v>
      </c>
      <c r="B15" s="36" t="s">
        <v>93</v>
      </c>
      <c r="C15" s="6" t="str">
        <f>[1]Sheet1!C16</f>
        <v>Electronic Vote July 2020</v>
      </c>
      <c r="D15" s="7">
        <v>64539.82</v>
      </c>
      <c r="E15" s="8">
        <f>'[1]Funding Transfer'!AM21</f>
        <v>29790</v>
      </c>
      <c r="F15" s="6">
        <v>44013</v>
      </c>
      <c r="G15" s="6">
        <v>44378</v>
      </c>
      <c r="H15" s="9">
        <f t="shared" si="0"/>
        <v>0</v>
      </c>
      <c r="I15" s="10" t="s">
        <v>16</v>
      </c>
      <c r="J15" s="32" t="s">
        <v>113</v>
      </c>
      <c r="K15" s="27" t="s">
        <v>77</v>
      </c>
      <c r="L15" s="33" t="s">
        <v>78</v>
      </c>
      <c r="M15" s="33" t="s">
        <v>79</v>
      </c>
      <c r="N15" s="12"/>
    </row>
    <row r="16" spans="1:14" s="25" customFormat="1" ht="160.5" customHeight="1" x14ac:dyDescent="0.35">
      <c r="A16" s="11" t="s">
        <v>38</v>
      </c>
      <c r="B16" s="36" t="s">
        <v>93</v>
      </c>
      <c r="C16" s="6">
        <f>[1]Sheet1!C17</f>
        <v>44106</v>
      </c>
      <c r="D16" s="7">
        <v>182334.24</v>
      </c>
      <c r="E16" s="8">
        <f>'[1]Funding Transfer'!AM22+'[1]Funding Transfer'!$AN$22</f>
        <v>156835</v>
      </c>
      <c r="F16" s="6">
        <v>44105</v>
      </c>
      <c r="G16" s="6">
        <v>44470</v>
      </c>
      <c r="H16" s="9">
        <f t="shared" si="0"/>
        <v>0</v>
      </c>
      <c r="I16" s="10" t="s">
        <v>16</v>
      </c>
      <c r="J16" s="34" t="s">
        <v>114</v>
      </c>
      <c r="K16" s="27" t="s">
        <v>80</v>
      </c>
      <c r="L16" s="27" t="s">
        <v>81</v>
      </c>
      <c r="M16" s="27" t="s">
        <v>115</v>
      </c>
      <c r="N16" s="12"/>
    </row>
    <row r="17" spans="1:14" s="25" customFormat="1" ht="135.65" customHeight="1" x14ac:dyDescent="0.35">
      <c r="A17" s="11" t="s">
        <v>39</v>
      </c>
      <c r="B17" s="36" t="s">
        <v>92</v>
      </c>
      <c r="C17" s="6">
        <f>[1]Sheet1!C19</f>
        <v>44166</v>
      </c>
      <c r="D17" s="7">
        <f>'[1]Funding Transfer'!D24</f>
        <v>91500</v>
      </c>
      <c r="E17" s="8">
        <f>'[1]Funding Transfer'!AM24</f>
        <v>40000</v>
      </c>
      <c r="F17" s="6">
        <v>44256</v>
      </c>
      <c r="G17" s="6">
        <v>44835</v>
      </c>
      <c r="H17" s="9">
        <f t="shared" si="0"/>
        <v>7</v>
      </c>
      <c r="I17" s="10" t="s">
        <v>16</v>
      </c>
      <c r="J17" s="26" t="s">
        <v>116</v>
      </c>
      <c r="K17" s="27" t="s">
        <v>82</v>
      </c>
      <c r="L17" s="27" t="s">
        <v>83</v>
      </c>
      <c r="M17" s="27" t="s">
        <v>84</v>
      </c>
      <c r="N17" s="12"/>
    </row>
    <row r="18" spans="1:14" s="25" customFormat="1" ht="113.5" customHeight="1" x14ac:dyDescent="0.35">
      <c r="A18" s="11" t="s">
        <v>40</v>
      </c>
      <c r="B18" s="36" t="s">
        <v>97</v>
      </c>
      <c r="C18" s="6">
        <f>[1]Sheet1!C20</f>
        <v>44166</v>
      </c>
      <c r="D18" s="7">
        <f>'[1]Funding Transfer'!D25</f>
        <v>99061</v>
      </c>
      <c r="E18" s="8">
        <f>'[1]Funding Transfer'!AM25</f>
        <v>42512</v>
      </c>
      <c r="F18" s="6">
        <v>44179</v>
      </c>
      <c r="G18" s="6">
        <v>44408</v>
      </c>
      <c r="H18" s="9">
        <f t="shared" si="0"/>
        <v>-5</v>
      </c>
      <c r="I18" s="10" t="s">
        <v>16</v>
      </c>
      <c r="J18" s="26" t="s">
        <v>127</v>
      </c>
      <c r="K18" s="27" t="s">
        <v>85</v>
      </c>
      <c r="L18" s="27" t="s">
        <v>41</v>
      </c>
      <c r="M18" s="24" t="s">
        <v>117</v>
      </c>
      <c r="N18" s="33" t="s">
        <v>86</v>
      </c>
    </row>
    <row r="19" spans="1:14" s="25" customFormat="1" ht="95.15" customHeight="1" x14ac:dyDescent="0.35">
      <c r="A19" s="11" t="s">
        <v>42</v>
      </c>
      <c r="B19" s="36" t="s">
        <v>96</v>
      </c>
      <c r="C19" s="6">
        <f>[1]Sheet1!C21</f>
        <v>44166</v>
      </c>
      <c r="D19" s="7">
        <f>'[1]Funding Transfer'!D26</f>
        <v>181700</v>
      </c>
      <c r="E19" s="8">
        <f>'[1]Funding Transfer'!$AM$26+'[1]Funding Transfer'!$AN$26</f>
        <v>86500</v>
      </c>
      <c r="F19" s="6">
        <v>44197</v>
      </c>
      <c r="G19" s="6">
        <v>44562</v>
      </c>
      <c r="H19" s="9">
        <f t="shared" si="0"/>
        <v>0</v>
      </c>
      <c r="I19" s="10" t="s">
        <v>16</v>
      </c>
      <c r="J19" s="34" t="s">
        <v>118</v>
      </c>
      <c r="K19" s="27" t="s">
        <v>87</v>
      </c>
      <c r="L19" s="27" t="s">
        <v>43</v>
      </c>
      <c r="M19" s="27" t="s">
        <v>119</v>
      </c>
      <c r="N19" s="26" t="s">
        <v>44</v>
      </c>
    </row>
    <row r="20" spans="1:14" s="25" customFormat="1" ht="142.5" customHeight="1" x14ac:dyDescent="0.35">
      <c r="A20" s="11" t="s">
        <v>45</v>
      </c>
      <c r="B20" s="36" t="s">
        <v>93</v>
      </c>
      <c r="C20" s="6">
        <f>[1]Sheet1!C22</f>
        <v>44166</v>
      </c>
      <c r="D20" s="7">
        <f>'[1]Funding Transfer'!D27</f>
        <v>35000</v>
      </c>
      <c r="E20" s="8">
        <v>49000</v>
      </c>
      <c r="F20" s="6">
        <v>44136</v>
      </c>
      <c r="G20" s="6">
        <v>44530</v>
      </c>
      <c r="H20" s="9">
        <f t="shared" si="0"/>
        <v>0</v>
      </c>
      <c r="I20" s="10" t="s">
        <v>16</v>
      </c>
      <c r="J20" s="26" t="s">
        <v>120</v>
      </c>
      <c r="K20" s="27" t="s">
        <v>88</v>
      </c>
      <c r="L20" s="27" t="s">
        <v>89</v>
      </c>
      <c r="M20" s="26" t="s">
        <v>121</v>
      </c>
      <c r="N20" s="12"/>
    </row>
    <row r="21" spans="1:14" s="25" customFormat="1" ht="258" customHeight="1" x14ac:dyDescent="0.35">
      <c r="A21" s="11" t="s">
        <v>46</v>
      </c>
      <c r="B21" s="36" t="s">
        <v>97</v>
      </c>
      <c r="C21" s="6">
        <f>[1]Sheet1!C23</f>
        <v>44256</v>
      </c>
      <c r="D21" s="7">
        <f>'[1]Funding Transfer'!D28</f>
        <v>135000</v>
      </c>
      <c r="E21" s="8">
        <v>63000</v>
      </c>
      <c r="F21" s="6">
        <v>44317</v>
      </c>
      <c r="G21" s="6">
        <v>44926</v>
      </c>
      <c r="H21" s="9">
        <f t="shared" si="0"/>
        <v>7</v>
      </c>
      <c r="I21" s="10" t="s">
        <v>16</v>
      </c>
      <c r="J21" s="26" t="s">
        <v>122</v>
      </c>
      <c r="K21" s="27" t="s">
        <v>47</v>
      </c>
      <c r="L21" s="27" t="s">
        <v>123</v>
      </c>
      <c r="M21" s="27" t="s">
        <v>124</v>
      </c>
      <c r="N21" s="12"/>
    </row>
    <row r="22" spans="1:14" ht="15.5" x14ac:dyDescent="0.3">
      <c r="A22" s="13" t="s">
        <v>90</v>
      </c>
      <c r="B22" s="37"/>
      <c r="C22" s="12"/>
      <c r="D22" s="14">
        <f>SUM(D2:D21)</f>
        <v>2124598.37</v>
      </c>
      <c r="E22" s="14">
        <f>SUM(E2:E21)</f>
        <v>3404672</v>
      </c>
      <c r="F22" s="6"/>
      <c r="G22" s="15"/>
      <c r="H22" s="16"/>
      <c r="I22" s="10"/>
      <c r="J22" s="10"/>
      <c r="K22" s="17"/>
      <c r="L22" s="17"/>
      <c r="M22" s="17"/>
      <c r="N22" s="12"/>
    </row>
  </sheetData>
  <sheetProtection algorithmName="SHA-512" hashValue="9XxNW/KrXP8DCIsJTLYXVlEkxk+aB4XU/2+gtkkSYW6Lm+up6NwgDPo8AWlMOvsQGmueaG9YXabnzKSVHTK4Vg==" saltValue="K3IgGhSYLW7PtQw9dOECyQ==" spinCount="100000" sheet="1" objects="1" scenarios="1"/>
  <dataValidations count="1">
    <dataValidation type="list" allowBlank="1" showInputMessage="1" showErrorMessage="1" sqref="I2:I21" xr:uid="{F7475BFC-347B-403F-9F3C-8FDFE2B82CA2}">
      <formula1>"Yes, No, Not Complete"</formula1>
    </dataValidation>
  </dataValidations>
  <pageMargins left="0.7" right="0.7" top="0.75" bottom="0.75" header="0.3" footer="0.3"/>
  <pageSetup paperSize="8" scale="22"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a9f12287-5f74-4593-92c9-e973669b9a71">
      <Terms xmlns="http://schemas.microsoft.com/office/infopath/2007/PartnerControls"/>
    </lcf76f155ced4ddcb4097134ff3c332f>
    <TaxCatchAll xmlns="6a461f78-e7a2-485a-8a47-5fc604b04102"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B34A7656483B74FB66C73ECEA17E281" ma:contentTypeVersion="19" ma:contentTypeDescription="Create a new document." ma:contentTypeScope="" ma:versionID="a8780592a4d38788171d03afaff5d5f3">
  <xsd:schema xmlns:xsd="http://www.w3.org/2001/XMLSchema" xmlns:xs="http://www.w3.org/2001/XMLSchema" xmlns:p="http://schemas.microsoft.com/office/2006/metadata/properties" xmlns:ns1="http://schemas.microsoft.com/sharepoint/v3" xmlns:ns2="a9f12287-5f74-4593-92c9-e973669b9a71" xmlns:ns3="6140e513-9c0e-4e73-9b29-9e780522eb94" xmlns:ns4="6a461f78-e7a2-485a-8a47-5fc604b04102" targetNamespace="http://schemas.microsoft.com/office/2006/metadata/properties" ma:root="true" ma:fieldsID="d7650f51c7a6490a76804b5a7f154527" ns1:_="" ns2:_="" ns3:_="" ns4:_="">
    <xsd:import namespace="http://schemas.microsoft.com/sharepoint/v3"/>
    <xsd:import namespace="a9f12287-5f74-4593-92c9-e973669b9a71"/>
    <xsd:import namespace="6140e513-9c0e-4e73-9b29-9e780522eb94"/>
    <xsd:import namespace="6a461f78-e7a2-485a-8a47-5fc604b0410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LengthInSeconds" minOccurs="0"/>
                <xsd:element ref="ns1:_ip_UnifiedCompliancePolicyProperties" minOccurs="0"/>
                <xsd:element ref="ns1:_ip_UnifiedCompliancePolicyUIAction"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xsd:simpleType>
        <xsd:restriction base="dms:Note"/>
      </xsd:simpleType>
    </xsd:element>
    <xsd:element name="_ip_UnifiedCompliancePolicyUIAction" ma:index="2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9f12287-5f74-4593-92c9-e973669b9a7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91de9a85-6517-4fbb-af6e-3d8f59a4cb5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140e513-9c0e-4e73-9b29-9e780522eb94"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a461f78-e7a2-485a-8a47-5fc604b04102"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f9933535-9e65-4d16-8421-2b641eed3456}" ma:internalName="TaxCatchAll" ma:showField="CatchAllData" ma:web="6140e513-9c0e-4e73-9b29-9e780522eb9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71BEAFA-B818-47A6-908B-1EB9CA4923D4}">
  <ds:schemaRefs>
    <ds:schemaRef ds:uri="http://schemas.microsoft.com/office/2006/metadata/properties"/>
    <ds:schemaRef ds:uri="http://schemas.openxmlformats.org/package/2006/metadata/core-properties"/>
    <ds:schemaRef ds:uri="http://purl.org/dc/dcmitype/"/>
    <ds:schemaRef ds:uri="6140e513-9c0e-4e73-9b29-9e780522eb94"/>
    <ds:schemaRef ds:uri="http://schemas.microsoft.com/office/2006/documentManagement/types"/>
    <ds:schemaRef ds:uri="http://purl.org/dc/terms/"/>
    <ds:schemaRef ds:uri="http://schemas.microsoft.com/office/infopath/2007/PartnerControls"/>
    <ds:schemaRef ds:uri="6a461f78-e7a2-485a-8a47-5fc604b04102"/>
    <ds:schemaRef ds:uri="http://purl.org/dc/elements/1.1/"/>
    <ds:schemaRef ds:uri="a9f12287-5f74-4593-92c9-e973669b9a71"/>
    <ds:schemaRef ds:uri="http://schemas.microsoft.com/sharepoint/v3"/>
    <ds:schemaRef ds:uri="http://www.w3.org/XML/1998/namespace"/>
  </ds:schemaRefs>
</ds:datastoreItem>
</file>

<file path=customXml/itemProps2.xml><?xml version="1.0" encoding="utf-8"?>
<ds:datastoreItem xmlns:ds="http://schemas.openxmlformats.org/officeDocument/2006/customXml" ds:itemID="{DEDFA058-8F54-4C0E-A628-1BA1A5E634FB}">
  <ds:schemaRefs>
    <ds:schemaRef ds:uri="http://schemas.microsoft.com/sharepoint/v3/contenttype/forms"/>
  </ds:schemaRefs>
</ds:datastoreItem>
</file>

<file path=customXml/itemProps3.xml><?xml version="1.0" encoding="utf-8"?>
<ds:datastoreItem xmlns:ds="http://schemas.openxmlformats.org/officeDocument/2006/customXml" ds:itemID="{26339846-C424-4D36-AD13-6170FEAF335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a9f12287-5f74-4593-92c9-e973669b9a71"/>
    <ds:schemaRef ds:uri="6140e513-9c0e-4e73-9b29-9e780522eb94"/>
    <ds:schemaRef ds:uri="6a461f78-e7a2-485a-8a47-5fc604b0410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Essex County Council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Howard Davies - Capital Programme Officer (SELEP)</dc:creator>
  <cp:keywords/>
  <dc:description/>
  <cp:lastModifiedBy>Amy Ferraro - Governance Officer (SELEP)</cp:lastModifiedBy>
  <cp:revision/>
  <cp:lastPrinted>2024-03-14T08:44:28Z</cp:lastPrinted>
  <dcterms:created xsi:type="dcterms:W3CDTF">2023-11-13T16:15:34Z</dcterms:created>
  <dcterms:modified xsi:type="dcterms:W3CDTF">2024-03-19T18:04:53Z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9d8be9e-c8d9-4b9c-bd40-2c27cc7ea2e6_Enabled">
    <vt:lpwstr>true</vt:lpwstr>
  </property>
  <property fmtid="{D5CDD505-2E9C-101B-9397-08002B2CF9AE}" pid="3" name="MSIP_Label_39d8be9e-c8d9-4b9c-bd40-2c27cc7ea2e6_SetDate">
    <vt:lpwstr>2023-11-13T16:17:30Z</vt:lpwstr>
  </property>
  <property fmtid="{D5CDD505-2E9C-101B-9397-08002B2CF9AE}" pid="4" name="MSIP_Label_39d8be9e-c8d9-4b9c-bd40-2c27cc7ea2e6_Method">
    <vt:lpwstr>Standard</vt:lpwstr>
  </property>
  <property fmtid="{D5CDD505-2E9C-101B-9397-08002B2CF9AE}" pid="5" name="MSIP_Label_39d8be9e-c8d9-4b9c-bd40-2c27cc7ea2e6_Name">
    <vt:lpwstr>39d8be9e-c8d9-4b9c-bd40-2c27cc7ea2e6</vt:lpwstr>
  </property>
  <property fmtid="{D5CDD505-2E9C-101B-9397-08002B2CF9AE}" pid="6" name="MSIP_Label_39d8be9e-c8d9-4b9c-bd40-2c27cc7ea2e6_SiteId">
    <vt:lpwstr>a8b4324f-155c-4215-a0f1-7ed8cc9a992f</vt:lpwstr>
  </property>
  <property fmtid="{D5CDD505-2E9C-101B-9397-08002B2CF9AE}" pid="7" name="MSIP_Label_39d8be9e-c8d9-4b9c-bd40-2c27cc7ea2e6_ActionId">
    <vt:lpwstr>0f938c48-f456-4d07-b357-ee68ba141335</vt:lpwstr>
  </property>
  <property fmtid="{D5CDD505-2E9C-101B-9397-08002B2CF9AE}" pid="8" name="MSIP_Label_39d8be9e-c8d9-4b9c-bd40-2c27cc7ea2e6_ContentBits">
    <vt:lpwstr>0</vt:lpwstr>
  </property>
  <property fmtid="{D5CDD505-2E9C-101B-9397-08002B2CF9AE}" pid="9" name="MediaServiceImageTags">
    <vt:lpwstr/>
  </property>
  <property fmtid="{D5CDD505-2E9C-101B-9397-08002B2CF9AE}" pid="10" name="ContentTypeId">
    <vt:lpwstr>0x010100BB34A7656483B74FB66C73ECEA17E281</vt:lpwstr>
  </property>
  <property fmtid="{D5CDD505-2E9C-101B-9397-08002B2CF9AE}" pid="11" name="SV_QUERY_LIST_4F35BF76-6C0D-4D9B-82B2-816C12CF3733">
    <vt:lpwstr>empty_477D106A-C0D6-4607-AEBD-E2C9D60EA279</vt:lpwstr>
  </property>
  <property fmtid="{D5CDD505-2E9C-101B-9397-08002B2CF9AE}" pid="12" name="SV_HIDDEN_GRID_QUERY_LIST_4F35BF76-6C0D-4D9B-82B2-816C12CF3733">
    <vt:lpwstr>empty_477D106A-C0D6-4607-AEBD-E2C9D60EA279</vt:lpwstr>
  </property>
</Properties>
</file>